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-15" yWindow="5295" windowWidth="15480" windowHeight="6570" tabRatio="837" firstSheet="1" activeTab="6"/>
  </bookViews>
  <sheets>
    <sheet name="Souhrn (2)" sheetId="46" state="hidden" r:id="rId1"/>
    <sheet name="Souhrn" sheetId="25" r:id="rId2"/>
    <sheet name="Š-PD" sheetId="39" r:id="rId3"/>
    <sheet name="Sociální-Stavební" sheetId="32" r:id="rId4"/>
    <sheet name="Kultura-PD" sheetId="37" r:id="rId5"/>
    <sheet name="Doprava-PD" sheetId="42" r:id="rId6"/>
    <sheet name="Zdrav.-nájem" sheetId="16" r:id="rId7"/>
  </sheets>
  <definedNames>
    <definedName name="_xlnm.Print_Titles" localSheetId="4">'Kultura-PD'!$1:$3</definedName>
    <definedName name="_xlnm.Print_Titles" localSheetId="3">'Sociální-Stavební'!$1:$7</definedName>
    <definedName name="_xlnm.Print_Titles" localSheetId="2">'Š-PD'!$1:$8</definedName>
    <definedName name="_xlnm.Print_Area" localSheetId="5">'Doprava-PD'!$A$1:$W$12</definedName>
    <definedName name="_xlnm.Print_Area" localSheetId="4">'Kultura-PD'!$A$1:$S$14</definedName>
    <definedName name="_xlnm.Print_Area" localSheetId="3">'Sociální-Stavební'!$A$1:$S$30</definedName>
    <definedName name="_xlnm.Print_Area" localSheetId="1">Souhrn!$A$1:$H$36</definedName>
    <definedName name="_xlnm.Print_Area" localSheetId="0">'Souhrn (2)'!$A$1:$H$43</definedName>
    <definedName name="_xlnm.Print_Area" localSheetId="2">'Š-PD'!$A$1:$S$22</definedName>
    <definedName name="_xlnm.Print_Area" localSheetId="6">'Zdrav.-nájem'!$A$1:$Q$14</definedName>
  </definedNames>
  <calcPr calcId="145621"/>
</workbook>
</file>

<file path=xl/calcChain.xml><?xml version="1.0" encoding="utf-8"?>
<calcChain xmlns="http://schemas.openxmlformats.org/spreadsheetml/2006/main">
  <c r="P12" i="42" l="1"/>
  <c r="R10" i="42" l="1"/>
  <c r="R22" i="39" l="1"/>
  <c r="S12" i="42" l="1"/>
  <c r="T12" i="42"/>
  <c r="F18" i="25" s="1"/>
  <c r="U12" i="42"/>
  <c r="G18" i="25" s="1"/>
  <c r="V12" i="42"/>
  <c r="R9" i="42"/>
  <c r="R12" i="42" s="1"/>
  <c r="R11" i="42"/>
  <c r="R8" i="42"/>
  <c r="P14" i="16"/>
  <c r="R14" i="37" l="1"/>
  <c r="M12" i="37"/>
  <c r="M11" i="37"/>
  <c r="R30" i="32"/>
  <c r="M23" i="32"/>
  <c r="M22" i="32"/>
  <c r="M20" i="39"/>
  <c r="F15" i="46" l="1"/>
  <c r="Q12" i="42" l="1"/>
  <c r="E18" i="25"/>
  <c r="N14" i="37"/>
  <c r="O14" i="37"/>
  <c r="E14" i="25" s="1"/>
  <c r="P14" i="37"/>
  <c r="Q14" i="37"/>
  <c r="M10" i="37"/>
  <c r="M13" i="37"/>
  <c r="M9" i="37"/>
  <c r="Q25" i="32"/>
  <c r="N25" i="32"/>
  <c r="O25" i="32"/>
  <c r="P25" i="32"/>
  <c r="P30" i="32" s="1"/>
  <c r="M14" i="32"/>
  <c r="M15" i="32"/>
  <c r="M16" i="32"/>
  <c r="M17" i="32"/>
  <c r="M18" i="32"/>
  <c r="M19" i="32"/>
  <c r="M20" i="32"/>
  <c r="M21" i="32"/>
  <c r="M24" i="32"/>
  <c r="M13" i="32"/>
  <c r="M11" i="39"/>
  <c r="M12" i="39"/>
  <c r="M13" i="39"/>
  <c r="M14" i="39"/>
  <c r="M15" i="39"/>
  <c r="M16" i="39"/>
  <c r="M17" i="39"/>
  <c r="M18" i="39"/>
  <c r="M19" i="39"/>
  <c r="M21" i="39"/>
  <c r="M10" i="39"/>
  <c r="M9" i="39"/>
  <c r="O22" i="39"/>
  <c r="E5" i="25" s="1"/>
  <c r="P22" i="39"/>
  <c r="O30" i="32" l="1"/>
  <c r="E10" i="25"/>
  <c r="D41" i="46"/>
  <c r="H40" i="46"/>
  <c r="H39" i="46"/>
  <c r="H38" i="46"/>
  <c r="H37" i="46"/>
  <c r="G36" i="46"/>
  <c r="G41" i="46" s="1"/>
  <c r="F36" i="46"/>
  <c r="F41" i="46" s="1"/>
  <c r="E36" i="46"/>
  <c r="E41" i="46" s="1"/>
  <c r="H35" i="46"/>
  <c r="H34" i="46"/>
  <c r="H33" i="46"/>
  <c r="F26" i="46"/>
  <c r="E26" i="46"/>
  <c r="D25" i="46"/>
  <c r="D24" i="46"/>
  <c r="F21" i="46"/>
  <c r="H20" i="46"/>
  <c r="F17" i="46"/>
  <c r="D16" i="46"/>
  <c r="D14" i="46"/>
  <c r="D12" i="46"/>
  <c r="D11" i="46"/>
  <c r="D7" i="46"/>
  <c r="E6" i="46"/>
  <c r="E8" i="46" s="1"/>
  <c r="H18" i="46" l="1"/>
  <c r="H36" i="46"/>
  <c r="H41" i="46" s="1"/>
  <c r="J14" i="37" l="1"/>
  <c r="H14" i="46" l="1"/>
  <c r="M14" i="37" l="1"/>
  <c r="M11" i="16" l="1"/>
  <c r="S25" i="32" l="1"/>
  <c r="H12" i="46" l="1"/>
  <c r="N10" i="32" l="1"/>
  <c r="M9" i="32"/>
  <c r="S9" i="32" s="1"/>
  <c r="N30" i="32" l="1"/>
  <c r="D10" i="46" s="1"/>
  <c r="D13" i="46" s="1"/>
  <c r="M10" i="32"/>
  <c r="L33" i="32" s="1"/>
  <c r="S10" i="32"/>
  <c r="Q29" i="32"/>
  <c r="E10" i="46" s="1"/>
  <c r="Q10" i="32"/>
  <c r="M28" i="32"/>
  <c r="S28" i="32" s="1"/>
  <c r="L25" i="32"/>
  <c r="L29" i="32"/>
  <c r="J25" i="32"/>
  <c r="J29" i="32"/>
  <c r="L10" i="32"/>
  <c r="E8" i="25"/>
  <c r="F17" i="25"/>
  <c r="F26" i="25"/>
  <c r="E26" i="25"/>
  <c r="Q22" i="39"/>
  <c r="N22" i="39"/>
  <c r="L22" i="39"/>
  <c r="J22" i="39"/>
  <c r="G14" i="25"/>
  <c r="D14" i="25"/>
  <c r="L14" i="37"/>
  <c r="M13" i="16"/>
  <c r="O14" i="16"/>
  <c r="N14" i="16"/>
  <c r="D25" i="25" s="1"/>
  <c r="J14" i="16"/>
  <c r="G25" i="25" l="1"/>
  <c r="G25" i="46"/>
  <c r="H25" i="46" s="1"/>
  <c r="D5" i="25"/>
  <c r="D5" i="46"/>
  <c r="E9" i="46"/>
  <c r="E13" i="46" s="1"/>
  <c r="F8" i="25"/>
  <c r="F6" i="46"/>
  <c r="F8" i="46" s="1"/>
  <c r="F10" i="25"/>
  <c r="F13" i="25" s="1"/>
  <c r="F10" i="46"/>
  <c r="F13" i="46" s="1"/>
  <c r="H29" i="25"/>
  <c r="H29" i="46"/>
  <c r="H28" i="25"/>
  <c r="H28" i="46"/>
  <c r="H27" i="25"/>
  <c r="H27" i="46"/>
  <c r="H24" i="46"/>
  <c r="H22" i="25"/>
  <c r="H16" i="46"/>
  <c r="G17" i="46"/>
  <c r="E17" i="25"/>
  <c r="E17" i="46"/>
  <c r="H15" i="25"/>
  <c r="D15" i="46"/>
  <c r="H11" i="25"/>
  <c r="H11" i="46"/>
  <c r="H9" i="25"/>
  <c r="H7" i="46"/>
  <c r="G5" i="25"/>
  <c r="G21" i="46"/>
  <c r="E19" i="46"/>
  <c r="E21" i="46" s="1"/>
  <c r="D21" i="25"/>
  <c r="D19" i="46"/>
  <c r="J30" i="32"/>
  <c r="H24" i="25"/>
  <c r="H25" i="25"/>
  <c r="E13" i="25"/>
  <c r="Q30" i="32"/>
  <c r="L30" i="32"/>
  <c r="H16" i="25"/>
  <c r="H14" i="25"/>
  <c r="M22" i="39"/>
  <c r="H18" i="25"/>
  <c r="M14" i="16"/>
  <c r="S14" i="37"/>
  <c r="H12" i="25"/>
  <c r="H7" i="25"/>
  <c r="E21" i="25"/>
  <c r="G17" i="25"/>
  <c r="M27" i="32"/>
  <c r="S27" i="32" s="1"/>
  <c r="S29" i="32" s="1"/>
  <c r="M25" i="32"/>
  <c r="N33" i="32"/>
  <c r="H19" i="25" l="1"/>
  <c r="D17" i="25"/>
  <c r="H17" i="25" s="1"/>
  <c r="E30" i="46"/>
  <c r="E43" i="46" s="1"/>
  <c r="F30" i="46"/>
  <c r="F43" i="46" s="1"/>
  <c r="H5" i="25"/>
  <c r="G8" i="25"/>
  <c r="H6" i="25"/>
  <c r="D6" i="46"/>
  <c r="G10" i="25"/>
  <c r="G13" i="25" s="1"/>
  <c r="H10" i="46"/>
  <c r="G26" i="25"/>
  <c r="D26" i="25"/>
  <c r="D23" i="46"/>
  <c r="H22" i="46"/>
  <c r="G26" i="46"/>
  <c r="H15" i="46"/>
  <c r="D17" i="46"/>
  <c r="H17" i="46" s="1"/>
  <c r="G13" i="46"/>
  <c r="H13" i="46" s="1"/>
  <c r="H9" i="46"/>
  <c r="G8" i="46"/>
  <c r="H5" i="46"/>
  <c r="D21" i="46"/>
  <c r="H19" i="46"/>
  <c r="M29" i="32"/>
  <c r="M30" i="32" s="1"/>
  <c r="E30" i="25"/>
  <c r="D8" i="25" l="1"/>
  <c r="H8" i="25" s="1"/>
  <c r="D8" i="46"/>
  <c r="H8" i="46" s="1"/>
  <c r="H6" i="46"/>
  <c r="H26" i="25"/>
  <c r="D26" i="46"/>
  <c r="H26" i="46" s="1"/>
  <c r="H23" i="46"/>
  <c r="H23" i="25"/>
  <c r="G30" i="46"/>
  <c r="G43" i="46" s="1"/>
  <c r="H21" i="46"/>
  <c r="G21" i="25"/>
  <c r="G30" i="25" s="1"/>
  <c r="F21" i="25"/>
  <c r="F30" i="25" s="1"/>
  <c r="D30" i="46" l="1"/>
  <c r="D43" i="46" s="1"/>
  <c r="H30" i="46"/>
  <c r="H43" i="46" s="1"/>
  <c r="H20" i="25"/>
  <c r="H21" i="25"/>
  <c r="D10" i="25"/>
  <c r="D13" i="25" l="1"/>
  <c r="H10" i="25"/>
  <c r="H13" i="25" l="1"/>
  <c r="H30" i="25" s="1"/>
  <c r="D30" i="25"/>
</calcChain>
</file>

<file path=xl/sharedStrings.xml><?xml version="1.0" encoding="utf-8"?>
<sst xmlns="http://schemas.openxmlformats.org/spreadsheetml/2006/main" count="451" uniqueCount="204">
  <si>
    <t>ORJ - 17</t>
  </si>
  <si>
    <t>ÚZ</t>
  </si>
  <si>
    <t>§</t>
  </si>
  <si>
    <t>oblast</t>
  </si>
  <si>
    <t>ORG</t>
  </si>
  <si>
    <t>pol.</t>
  </si>
  <si>
    <t>Číslo silnice</t>
  </si>
  <si>
    <t>Název investiční akce</t>
  </si>
  <si>
    <t>Popis akce</t>
  </si>
  <si>
    <t xml:space="preserve">Správce: </t>
  </si>
  <si>
    <t>Ing. Miroslav Kubín</t>
  </si>
  <si>
    <t>ORJ -  17</t>
  </si>
  <si>
    <t xml:space="preserve">vedoucí odboru </t>
  </si>
  <si>
    <t>v tis. Kč</t>
  </si>
  <si>
    <t>Nové investice</t>
  </si>
  <si>
    <t>Oblast:</t>
  </si>
  <si>
    <t>Název akce:</t>
  </si>
  <si>
    <t>Popis:</t>
  </si>
  <si>
    <t>Stávající dokumentace</t>
  </si>
  <si>
    <t>K zajištění</t>
  </si>
  <si>
    <t xml:space="preserve">Celkové náklady s DPH            </t>
  </si>
  <si>
    <t>Termín realizace</t>
  </si>
  <si>
    <t xml:space="preserve">Celkem:     </t>
  </si>
  <si>
    <t>realizace</t>
  </si>
  <si>
    <t>ŠTERNBERK</t>
  </si>
  <si>
    <t>Nová projektová dokumentace</t>
  </si>
  <si>
    <t>Oblast zdravotnictví</t>
  </si>
  <si>
    <t>Poř. číslo.</t>
  </si>
  <si>
    <t>Nové investice - stavební</t>
  </si>
  <si>
    <t>PD</t>
  </si>
  <si>
    <t>Nové investice - nestavební</t>
  </si>
  <si>
    <t>Oblast školství</t>
  </si>
  <si>
    <t xml:space="preserve">Celkem     </t>
  </si>
  <si>
    <t>Návrh na úvěrový rámec KB</t>
  </si>
  <si>
    <t>Návrh na úvěrový rámec EIB</t>
  </si>
  <si>
    <t>Nové investice - stavební KB</t>
  </si>
  <si>
    <t>Poř. Číslo</t>
  </si>
  <si>
    <t>Poř.číslo</t>
  </si>
  <si>
    <t>Název přílohy</t>
  </si>
  <si>
    <t>Nové investice - stavební EIB</t>
  </si>
  <si>
    <t>Nové investice - stavební OK</t>
  </si>
  <si>
    <t>Nové investice - stavební - OK</t>
  </si>
  <si>
    <t xml:space="preserve">Nové investice - stavební KB </t>
  </si>
  <si>
    <t>Nová projektová dokumentace OK</t>
  </si>
  <si>
    <t>Oblast školství - součet</t>
  </si>
  <si>
    <t>Oblast sociální - součet</t>
  </si>
  <si>
    <t>Oblast kultury - součet</t>
  </si>
  <si>
    <t>Oblast zdravotnictví - součet</t>
  </si>
  <si>
    <t>Oblast dopravy - součet</t>
  </si>
  <si>
    <t>Návrh na rozpočet OK</t>
  </si>
  <si>
    <t>Oblast zdrav. - nájemné SMN a.s.</t>
  </si>
  <si>
    <t>Oblast sociální</t>
  </si>
  <si>
    <t>Poř. číslo</t>
  </si>
  <si>
    <t>KŘ</t>
  </si>
  <si>
    <t>OIT</t>
  </si>
  <si>
    <t>Oblast kultury</t>
  </si>
  <si>
    <t>Oblast dopravy</t>
  </si>
  <si>
    <t>z toho spolufinan. PO z IF</t>
  </si>
  <si>
    <t>z toho rozpočet OK</t>
  </si>
  <si>
    <t>Oblast</t>
  </si>
  <si>
    <t>Nové opravy</t>
  </si>
  <si>
    <t>Popis</t>
  </si>
  <si>
    <t>Název akce</t>
  </si>
  <si>
    <t>CELKEM</t>
  </si>
  <si>
    <t>OL</t>
  </si>
  <si>
    <t>Odbor investic a evropských programů</t>
  </si>
  <si>
    <t xml:space="preserve">Oblast sociální </t>
  </si>
  <si>
    <t>Celkem</t>
  </si>
  <si>
    <t>Nové investice OIEP</t>
  </si>
  <si>
    <t>Nové investice SSOK</t>
  </si>
  <si>
    <t xml:space="preserve">Nové investice </t>
  </si>
  <si>
    <t>KH - cestovní ruch</t>
  </si>
  <si>
    <t>Oblast školství  - nová projektová dokumentace celkem</t>
  </si>
  <si>
    <t>pomocné buňky</t>
  </si>
  <si>
    <t>Oblast sociální - nové investice stavební celkem</t>
  </si>
  <si>
    <t>Oblast kultury - nová projektová dokumentace celkem</t>
  </si>
  <si>
    <t xml:space="preserve">Spolufinancování PO z ivestičních fondů (IF) je zapojeno do rozpočtu příjmů Olomouckého kraje ve výši 8 046 tis.Kč (oblast školství ve výši 5 146 tis.Kč a oblast zdravotnictví ve výši 2 900 tis.Kč. Zbývající výše 4 089 tis.Kč (oblast kultury ve výši 39 tis.Kč a oblast zdravotnictví ve výši 4 050 tis.Kč) budou realizovat přímo příspěvkové organizace. V těchto případech se jedná o nové investice - nestavební, kdy bude příspěvkovým organizacím poskytnut příspěvek z rozpočtu Olomouckého kraje a akci budou příspěvkové organizace realizovat se zapojením svých investičních fondů. </t>
  </si>
  <si>
    <t xml:space="preserve">Oblast zdravotnictví - investice hrazené z nájemného SMN a.s.             </t>
  </si>
  <si>
    <t xml:space="preserve">Oblast zdravotnictví - nové investice z nájemného celkem              </t>
  </si>
  <si>
    <t>Vynaloženo k 31. 12. 2011</t>
  </si>
  <si>
    <t>Návrh na rok 2012</t>
  </si>
  <si>
    <t xml:space="preserve">Financování investičních akcí </t>
  </si>
  <si>
    <t>b) Návrh nových investičních akcí v roce 2012</t>
  </si>
  <si>
    <t xml:space="preserve">Nová projektová dokumentace </t>
  </si>
  <si>
    <t xml:space="preserve">Nová projektová dokumentace OK </t>
  </si>
  <si>
    <t>Vynaloženo do 31. 12. 2011</t>
  </si>
  <si>
    <t>Vynaloženo k 31.12.2011</t>
  </si>
  <si>
    <t>PV</t>
  </si>
  <si>
    <t>SU</t>
  </si>
  <si>
    <t>JE</t>
  </si>
  <si>
    <t>PR</t>
  </si>
  <si>
    <t xml:space="preserve">Z výše uvedeného vyplývá, že v návrhu rozpočtu výdajů Olomouckého kraje jsou nové investice v celkové výši 838 571 tis.Kč (celková výše nových investic 842 660 tis.Kč mínus 4 089 tis.Kč, což je podíl investičních fondů příspěvkových organizací  u akcí, které si  budou příspěvkové organizace realizovat přímo). </t>
  </si>
  <si>
    <t>Muzeum Komenského v Přerově - Stavební úpravy depozitáře knihovny v budově Horní nám. 35, Přerov</t>
  </si>
  <si>
    <t xml:space="preserve">Jedná se o zhotovení projektu na zastřešení hradního paláce za účelem zaištění lepší ochrany obvodového zdiva paláce  proti povětrnostním vlivům a stálého zachování vzácné architektury stavby. </t>
  </si>
  <si>
    <t>Domov důchodců Hrubá Voda - Přístavba lůžkového výtahu v budově žen</t>
  </si>
  <si>
    <t>Domov důchodců Štíty - Výměna střechy</t>
  </si>
  <si>
    <t>Penzion pro důchodce Loštice - Rekonstrukce a modernizace vytápění</t>
  </si>
  <si>
    <t>-</t>
  </si>
  <si>
    <t>PD, realizace</t>
  </si>
  <si>
    <t>PROSTĚJOV</t>
  </si>
  <si>
    <t>SMN a.s. - o.z. Nemocnice Šternberk            Rekonstrukce porodnice</t>
  </si>
  <si>
    <t>Kompletní rekonstrukce porodnice s vybudováním sociálního zázemí pro matky na pokojích.</t>
  </si>
  <si>
    <t>Střední zdravotnická škola a Vyšší odborná škola zdravotnická Emanuela Pöttinga, Olomouc, Pöttingova 2 - Sanace krovu školní budovy</t>
  </si>
  <si>
    <t>2012-2013</t>
  </si>
  <si>
    <t>DPS</t>
  </si>
  <si>
    <t>S</t>
  </si>
  <si>
    <t>CN</t>
  </si>
  <si>
    <t>DSP, DPS, SP</t>
  </si>
  <si>
    <t>Domov důchodců Štíty - Rekonstrukce a modernizace plynové kotelny</t>
  </si>
  <si>
    <t>Střední zdravotnická škola a Vyšší odborná škola zdravotnická Emanuela Pöttinga, Olomouc, Pöttingova 2 - Balkony a zateplení budovy DM</t>
  </si>
  <si>
    <t>Střední průmyslová škola a Obchodní akademie, Uničov, Školní 164 - Školní kuchyň a jídelna</t>
  </si>
  <si>
    <t>Muzeum Komenského v Přerově - Zastřešení paláce na hradě Helfštýn</t>
  </si>
  <si>
    <t>Studie</t>
  </si>
  <si>
    <t>Střední průmyslová škola, Přerov, Havlíčkova 2 - Výměna elektrorozvodů</t>
  </si>
  <si>
    <t>Střední průmyslová škola elektrotechnická, Mohelnice, Gen. Svobody 2 - Rekonstrukce venkovní kanalizace SPŠE Mohelnice</t>
  </si>
  <si>
    <t>Oprava kamenné zdi držící svah a oplocení pozemku budovy dětského domova Štíty, který sousedí s veřejnou komunikací. Pod tlakem zeminy se kamenná zeď bortí a vychyluje směrem do cesty, v případě většího podmáčení hrozí sesunutí zdi a celého svahu na komunikaci.</t>
  </si>
  <si>
    <t>Střední odborná škola gastronomie a potravinářství, Jeseník, U Jatek 8 - Rekonstrukce umýváren nového domova mládeže</t>
  </si>
  <si>
    <t>Jedná se výstavbu nových objektů vnitřního nádvoří muzea za účelem vytvoření nového výstavního prostoru muzea, informačního centra, kavárny a zpřístupnění parkánů muzea.</t>
  </si>
  <si>
    <t>Střední škola, Základní škola a Mateřská škola Šumperk, Hanácká 3 - Sedlová střecha</t>
  </si>
  <si>
    <t>II/44934</t>
  </si>
  <si>
    <t>Stavební úpravy křižovatky u žel. přejezdu na ul. Olomoucká, Prostějov</t>
  </si>
  <si>
    <t>Výstavba přejezdového zabezpečovacího zařízení světelného v km 1,424 trati Prostějov - Chornice.</t>
  </si>
  <si>
    <t>K zajištění v roce 2012</t>
  </si>
  <si>
    <t>DÚR, ÚR</t>
  </si>
  <si>
    <t>Nové Zámky - poskytovatel sociálních služeb - Přestavba kotelny</t>
  </si>
  <si>
    <t>Nové Zámky - poskytovatel sociálních služeb - Výměna oken a rekonstrukce venkovního omítkového pláště</t>
  </si>
  <si>
    <t>z toho KB</t>
  </si>
  <si>
    <t>z toho EIB</t>
  </si>
  <si>
    <t>změny:</t>
  </si>
  <si>
    <t>Spolufinan. PO z IF:</t>
  </si>
  <si>
    <t>oblast školství</t>
  </si>
  <si>
    <t>oblast sociální</t>
  </si>
  <si>
    <t>oblast kultury</t>
  </si>
  <si>
    <t>oblast dopravy</t>
  </si>
  <si>
    <t>oblast zdravotnictví</t>
  </si>
  <si>
    <t>Celkem po změnách financování</t>
  </si>
  <si>
    <t>3114</t>
  </si>
  <si>
    <t>Gymnázium Jana Blahoslava a Střední pedagogická škola, Přerov, Denisova 3 - Rekonstrukce plynové kotelny</t>
  </si>
  <si>
    <t>Slovanské gymnázium, Olomouc, tř. Jiřího z Poděbrad 13 - Elektroinstalace a modernizace  počítačové sítě</t>
  </si>
  <si>
    <t>Základní škola a Dětský domov Prostějov - Střecha a krovy ZŠ speciální</t>
  </si>
  <si>
    <t>Základní škola a Dětský domov Zábřeh - Oprava kamenné zdi DD Štíty</t>
  </si>
  <si>
    <t xml:space="preserve">Vincentinum - poskytovatel sociálních služem Šternberk - Přestavba prádelny </t>
  </si>
  <si>
    <t>Nové Zámky - poskytovatel sociálních služeb  - komunikace a zpevněné plochy</t>
  </si>
  <si>
    <t>Nové Zámky - poskytovatel sociálních služeb - drobná architektura, inž. Sítě</t>
  </si>
  <si>
    <t>Domov důchodců Jesenec - Rekonstrukce budov</t>
  </si>
  <si>
    <t>Vlastivědné muzeum v Olomouci - Úprava vnitřních nádvoří  včetně parkánů</t>
  </si>
  <si>
    <t>Pro provedení modernizace je nezbytné zajistit projektovou dokumentaci -nutné dát do souladu s novou přístavbou budovy školy</t>
  </si>
  <si>
    <t>Poslední etapa zateplení budovy DM.</t>
  </si>
  <si>
    <t>Nutnost řešit havarijní stav krovů i střešní krytiny. Krov je na mnoha místech napaden dřevokaznými činiteli.</t>
  </si>
  <si>
    <t>Kompletní rekonstrukce školní kuchyně a technického zázemí (vzduchotechnika  a nákladní výtah).</t>
  </si>
  <si>
    <t>Rekonstrukce otopného systému včetně instalace meření a regulace.</t>
  </si>
  <si>
    <t>Celková výměna elektrorozvodů v budově školy.</t>
  </si>
  <si>
    <t>Rekonstrukce krovů a střechy, která je  v havarijním stavu, včetně vybudování půdní vestavby.</t>
  </si>
  <si>
    <t xml:space="preserve">Projekt nové oddílné kanalizace v areálu školy. Jedná se o vyvolanou investici v návaznosti na výstavbu nové oddílné kanalizace a ČOV města Mohelnice. </t>
  </si>
  <si>
    <t xml:space="preserve">Výměna poškozeného krovu, střešních oken a krytiny. Nové oplechování svodů, izolace podlahy, oprava schodiště na půdu (dřevěné je z r. 1948 a je v havarijním stavu). </t>
  </si>
  <si>
    <t>Projektová dokumentace na nové rozvody vodovodního řadu  a rozšíření kanalizace včetně stavebních úprav umýváren v buňkách  - doplnění sprchového koutu a WC.</t>
  </si>
  <si>
    <t>Osobní výtah na budově žen.</t>
  </si>
  <si>
    <t>Přestavba prádelny dle hygienických předpisů s dodáním a zbudováním technologie prokladové pračky.</t>
  </si>
  <si>
    <t>Projekt navazuje na dokončenou realizaci garážových vrat a příjezdové komunikace a dále řeší změnu užívání objektu bývalé kotelny pro bezpečné garážové stání motorových vozidel a další navazující provoz údržby.</t>
  </si>
  <si>
    <t>Jedná se o stavbu altánu, podstavců soch, mobiliář, pítko, osvětlení, trafo, inženýrské sítě.</t>
  </si>
  <si>
    <t>Jedná se o výměnu oken a o nové omítky objektu včetně nátěru a oprav pískovcových fasádních prvků.</t>
  </si>
  <si>
    <t xml:space="preserve">Havarijní stav kotelny. </t>
  </si>
  <si>
    <t>Výměna střešní krytiny související s rekonstrukcí kotelny a instalací solárních kolektorů (možnost financování z OPŽP), bude realizováno společně.</t>
  </si>
  <si>
    <t xml:space="preserve">Stávající plynofikovaná kotelna je v nepřetržitém provozu od roku 1983. Momentální technický stav zařízení je po 28 letech provozu fyzicky i morálně zastaralý. Dle zpracované odborné studie již minimálně pět let přesluhuje svoji životnost a havarijní zastavení provozu kotelny lze očekávat každým dnem. Investiční akce rekonstrukce a modernizace vytápění a přípravy teplé vody v sociální službě se jeví jako nezbytná a vyžaduje prioritu zřizovatele. Realizace uvedené akce přinese nejenom výraznou úsporu energií a sníží náklady na provoz plynofikované kotelny, ale především bude stabilně a dlouhodobě zajištěno vytápění bytových jednotek 45 uživatelů pobytové sociální služby a objektu organizace. </t>
  </si>
  <si>
    <t>I. Budova - změna okna, vestavba průchodu, bezbariérový přístup z pokojů klientů do jídelny, přepážky na pokojích. 
II. Budova - schodiště se zabudováním pohyblivé sedačky.
III. Budova - bezbariérový přístup do jídelny.</t>
  </si>
  <si>
    <t>Jedná se o projekt rekonstrukce budovy získané převodem od SŠE v Lipníku n/B pro účely depozitářů muzea. Je požadováno zpracování projektové dokumentace na pořízení a instalace mobilních a stacionárních regálových systémů a na stavební úpravy (přístavba nákladního výtahu, úpravy podlah, zesílení nosnosti stropů, úpravu vstupu do budovy, instalaci EZS a datové sítě). Je nutné také vyměnit okna a vstupní dveře.</t>
  </si>
  <si>
    <t xml:space="preserve">Příloha č. 2 Financování nových investičních akcí </t>
  </si>
  <si>
    <t>Střední zdravotnická škola a Vyšší odborná škola zdravotnická Emanuela Pöttinga, Olomouc, Pöttingova 2 - Rekonstrukce sociálního zařízení v budově DM</t>
  </si>
  <si>
    <t>Výměna stupaček odpadů, rozvodů vody, zařizovacích předmětů, obkladů, dlažby, topení, dispoziční úpravy a napojení do kanalizační sítě</t>
  </si>
  <si>
    <t>Střední zdravotnická škola a Vyšší odborná škola zdravotnická Emanuela Pöttinga, Olomouc, Pöttingova 2 - WC v budově školy, II. etapa</t>
  </si>
  <si>
    <t>Výměna stupaček odpadů, rozvodů vody, zařizovacích předmětů, obkladů, dlažby, topení, dispoziční úpravy.</t>
  </si>
  <si>
    <t>Přesun</t>
  </si>
  <si>
    <t>Poznámka</t>
  </si>
  <si>
    <t>Vyřazení akce</t>
  </si>
  <si>
    <t>Nově zavedená akce</t>
  </si>
  <si>
    <t>Vyřazená akce</t>
  </si>
  <si>
    <t>Penzion pro důchodce Loštice - Sanace zdiva</t>
  </si>
  <si>
    <t>Objekt je z pohledu zajištění izolace proti zemní vlhkosti v havarijním stavu.</t>
  </si>
  <si>
    <t>Sloučení a snížení rozpočtu</t>
  </si>
  <si>
    <t>Nové Zámky - poskytovatel sociálních služeb - Úprava vnitřních prostor včetně vybavení</t>
  </si>
  <si>
    <t>Jedná se o rekonstrukci komunikace a zpevněných ploch a vybudování bezbariérového vstupu. Dále se jedná se o stavbu altánu, podstavců soch, mobiliář, pítko, osvětlení, trafo, inženýrské sítě.</t>
  </si>
  <si>
    <t>Jedná se o rekonstrukci vnitřních světelných a silnoproudých rozvodů a stavební úpravy ve vytipovaných částech objektu.</t>
  </si>
  <si>
    <t>Muzeum Komenského v Přerově - Rekonstrukce budovy na Nábřeží Dr. E. Beneše 21 pro účely depozitářů</t>
  </si>
  <si>
    <t>Muzeum Prostějovska v Prostějově - sanace vlhkého zdiva depozitáře</t>
  </si>
  <si>
    <t>Jedná se o zpracování projektové dokumentace s ohledem na  vzlínající zemní vlhkost objektu depozitáře.</t>
  </si>
  <si>
    <t>SMN a.s. - o.z. Nemocnice Prostějov            Rekonstrukce oddělení dialýzy a stavební úpravy urgentního příjmu</t>
  </si>
  <si>
    <t>Vybudování sociálního zázemí pro pacienty a úprava operačního sálku. Stavební úpravy urgentního příjmu.</t>
  </si>
  <si>
    <t>Rozšíření akce</t>
  </si>
  <si>
    <t>Snížení rozpočtu</t>
  </si>
  <si>
    <t xml:space="preserve">z toho rozpočet OK </t>
  </si>
  <si>
    <t>III/44317</t>
  </si>
  <si>
    <t>Velká Bystřice - okružní křižovatka</t>
  </si>
  <si>
    <t>Zpracování projektové dokumentace s ohledem na přípravu infrasktury v souvislosti s plánovanou výstavbou komerčně výrobní zóny.</t>
  </si>
  <si>
    <t>II/369</t>
  </si>
  <si>
    <t>Ostružná - Branná - rekonstrukce komunikace</t>
  </si>
  <si>
    <t>Úprava křížení silnice s železniční tratí prostřednictvím přeložení části komunikace a zřízení mostního objektu, který řeší stávající lokální závadu.</t>
  </si>
  <si>
    <t xml:space="preserve">II/315 a III/31527 </t>
  </si>
  <si>
    <t>Zábřeh na Moravě – okružní křižovatka ul. Postřelmovská, Čsl. Armády</t>
  </si>
  <si>
    <t>Zařazení projektové dokumentace s ohledem na podání této akce do výzvy č. 31/2012 z Regionálního operačního programu regionu soudržnosti Střední Morava</t>
  </si>
  <si>
    <t>2012 - 2013</t>
  </si>
  <si>
    <t>DÚR</t>
  </si>
  <si>
    <t>studie</t>
  </si>
  <si>
    <t>DZS</t>
  </si>
  <si>
    <t>DSP, 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</si>
</sst>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7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2"/>
      <name val="Arial"/>
      <family val="2"/>
      <charset val="238"/>
    </font>
    <font>
      <sz val="10"/>
      <name val="Arial CE"/>
      <family val="2"/>
      <charset val="238"/>
    </font>
    <font>
      <sz val="11"/>
      <name val="Arial"/>
      <family val="2"/>
      <charset val="238"/>
    </font>
    <font>
      <b/>
      <sz val="16"/>
      <name val="Arial"/>
      <family val="2"/>
      <charset val="238"/>
    </font>
    <font>
      <b/>
      <sz val="2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sz val="16"/>
      <name val="Arial"/>
      <family val="2"/>
      <charset val="238"/>
    </font>
    <font>
      <sz val="10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8"/>
      <name val="Arial"/>
      <family val="2"/>
      <charset val="238"/>
    </font>
    <font>
      <b/>
      <sz val="11"/>
      <name val="Arial"/>
      <family val="2"/>
      <charset val="238"/>
    </font>
    <font>
      <sz val="10"/>
      <color indexed="48"/>
      <name val="Arial"/>
      <family val="2"/>
      <charset val="238"/>
    </font>
    <font>
      <sz val="14"/>
      <name val="Arial"/>
      <family val="2"/>
      <charset val="238"/>
    </font>
    <font>
      <sz val="9"/>
      <name val="Arial"/>
      <family val="2"/>
      <charset val="238"/>
    </font>
    <font>
      <sz val="12"/>
      <name val="Arial CE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8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5">
    <xf numFmtId="0" fontId="0" fillId="0" borderId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10" fillId="0" borderId="1" applyNumberFormat="0" applyFill="0" applyAlignment="0" applyProtection="0"/>
    <xf numFmtId="0" fontId="11" fillId="3" borderId="0" applyNumberFormat="0" applyBorder="0" applyAlignment="0" applyProtection="0"/>
    <xf numFmtId="0" fontId="12" fillId="16" borderId="2" applyNumberFormat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17" borderId="0" applyNumberFormat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18" borderId="6" applyNumberFormat="0" applyFont="0" applyAlignment="0" applyProtection="0"/>
    <xf numFmtId="0" fontId="18" fillId="0" borderId="7" applyNumberFormat="0" applyFill="0" applyAlignment="0" applyProtection="0"/>
    <xf numFmtId="0" fontId="19" fillId="4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7" borderId="8" applyNumberFormat="0" applyAlignment="0" applyProtection="0"/>
    <xf numFmtId="0" fontId="22" fillId="19" borderId="8" applyNumberFormat="0" applyAlignment="0" applyProtection="0"/>
    <xf numFmtId="0" fontId="23" fillId="19" borderId="9" applyNumberFormat="0" applyAlignment="0" applyProtection="0"/>
    <xf numFmtId="0" fontId="24" fillId="0" borderId="0" applyNumberFormat="0" applyFill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23" borderId="0" applyNumberFormat="0" applyBorder="0" applyAlignment="0" applyProtection="0"/>
  </cellStyleXfs>
  <cellXfs count="643">
    <xf numFmtId="0" fontId="0" fillId="0" borderId="0" xfId="0"/>
    <xf numFmtId="0" fontId="1" fillId="0" borderId="10" xfId="0" applyFont="1" applyFill="1" applyBorder="1" applyAlignment="1">
      <alignment horizontal="center" vertical="center"/>
    </xf>
    <xf numFmtId="0" fontId="5" fillId="0" borderId="0" xfId="0" applyFont="1" applyFill="1"/>
    <xf numFmtId="0" fontId="26" fillId="0" borderId="12" xfId="39" applyFont="1" applyFill="1" applyBorder="1" applyAlignment="1">
      <alignment horizontal="left" vertical="center"/>
    </xf>
    <xf numFmtId="49" fontId="32" fillId="0" borderId="12" xfId="39" applyNumberFormat="1" applyFont="1" applyFill="1" applyBorder="1" applyAlignment="1">
      <alignment horizontal="right" vertical="center"/>
    </xf>
    <xf numFmtId="3" fontId="32" fillId="0" borderId="12" xfId="39" applyNumberFormat="1" applyFont="1" applyFill="1" applyBorder="1" applyAlignment="1">
      <alignment horizontal="right" vertical="center"/>
    </xf>
    <xf numFmtId="0" fontId="32" fillId="0" borderId="12" xfId="39" applyFont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26" fillId="0" borderId="0" xfId="0" applyFont="1" applyFill="1" applyBorder="1" applyAlignment="1">
      <alignment vertical="center"/>
    </xf>
    <xf numFmtId="0" fontId="5" fillId="0" borderId="0" xfId="33" applyFont="1" applyFill="1" applyBorder="1" applyAlignment="1">
      <alignment horizontal="center"/>
    </xf>
    <xf numFmtId="3" fontId="28" fillId="0" borderId="15" xfId="38" applyNumberFormat="1" applyFont="1" applyFill="1" applyBorder="1" applyAlignment="1">
      <alignment horizontal="right" vertical="center" indent="1"/>
    </xf>
    <xf numFmtId="0" fontId="26" fillId="0" borderId="0" xfId="0" applyFont="1" applyFill="1" applyBorder="1" applyAlignment="1">
      <alignment horizontal="left" vertical="center" indent="1"/>
    </xf>
    <xf numFmtId="0" fontId="5" fillId="0" borderId="21" xfId="0" applyFont="1" applyFill="1" applyBorder="1" applyAlignment="1">
      <alignment horizontal="center" vertical="center"/>
    </xf>
    <xf numFmtId="3" fontId="28" fillId="0" borderId="21" xfId="0" applyNumberFormat="1" applyFont="1" applyFill="1" applyBorder="1" applyAlignment="1">
      <alignment horizontal="right" vertical="center" indent="1"/>
    </xf>
    <xf numFmtId="0" fontId="1" fillId="0" borderId="0" xfId="36" applyFill="1"/>
    <xf numFmtId="0" fontId="26" fillId="0" borderId="22" xfId="35" applyFont="1" applyFill="1" applyBorder="1" applyAlignment="1">
      <alignment horizontal="center" vertical="center"/>
    </xf>
    <xf numFmtId="0" fontId="26" fillId="0" borderId="17" xfId="30" applyFont="1" applyFill="1" applyBorder="1" applyAlignment="1">
      <alignment horizontal="left" vertical="center"/>
    </xf>
    <xf numFmtId="0" fontId="31" fillId="0" borderId="24" xfId="35" applyFont="1" applyFill="1" applyBorder="1" applyAlignment="1">
      <alignment horizontal="left" vertical="center" indent="1"/>
    </xf>
    <xf numFmtId="0" fontId="31" fillId="0" borderId="25" xfId="35" applyFont="1" applyFill="1" applyBorder="1" applyAlignment="1">
      <alignment horizontal="left" vertical="center" indent="1"/>
    </xf>
    <xf numFmtId="0" fontId="26" fillId="0" borderId="26" xfId="35" applyFont="1" applyFill="1" applyBorder="1" applyAlignment="1">
      <alignment horizontal="center" vertical="center"/>
    </xf>
    <xf numFmtId="0" fontId="37" fillId="0" borderId="27" xfId="0" applyFont="1" applyFill="1" applyBorder="1" applyAlignment="1">
      <alignment vertical="center" wrapText="1"/>
    </xf>
    <xf numFmtId="0" fontId="30" fillId="0" borderId="0" xfId="31" applyFont="1" applyFill="1" applyBorder="1" applyAlignment="1">
      <alignment horizontal="center"/>
    </xf>
    <xf numFmtId="0" fontId="27" fillId="0" borderId="15" xfId="35" applyFont="1" applyFill="1" applyBorder="1" applyAlignment="1">
      <alignment horizontal="left" vertical="center" indent="1"/>
    </xf>
    <xf numFmtId="0" fontId="27" fillId="0" borderId="28" xfId="35" applyFont="1" applyFill="1" applyBorder="1" applyAlignment="1">
      <alignment horizontal="left" vertical="center" indent="1"/>
    </xf>
    <xf numFmtId="0" fontId="27" fillId="0" borderId="29" xfId="35" applyFont="1" applyFill="1" applyBorder="1" applyAlignment="1">
      <alignment horizontal="left" vertical="center" indent="1"/>
    </xf>
    <xf numFmtId="0" fontId="27" fillId="0" borderId="10" xfId="35" applyFont="1" applyFill="1" applyBorder="1" applyAlignment="1">
      <alignment horizontal="left" vertical="center" indent="1"/>
    </xf>
    <xf numFmtId="0" fontId="27" fillId="0" borderId="30" xfId="35" applyFont="1" applyFill="1" applyBorder="1" applyAlignment="1">
      <alignment horizontal="left" vertical="center" indent="1"/>
    </xf>
    <xf numFmtId="3" fontId="27" fillId="0" borderId="32" xfId="36" applyNumberFormat="1" applyFont="1" applyFill="1" applyBorder="1" applyAlignment="1">
      <alignment horizontal="right" vertical="center" indent="1"/>
    </xf>
    <xf numFmtId="3" fontId="27" fillId="0" borderId="33" xfId="36" applyNumberFormat="1" applyFont="1" applyFill="1" applyBorder="1" applyAlignment="1">
      <alignment horizontal="right" vertical="center" indent="1"/>
    </xf>
    <xf numFmtId="3" fontId="27" fillId="0" borderId="34" xfId="36" applyNumberFormat="1" applyFont="1" applyFill="1" applyBorder="1" applyAlignment="1">
      <alignment horizontal="right" vertical="center" indent="1"/>
    </xf>
    <xf numFmtId="3" fontId="27" fillId="0" borderId="35" xfId="36" applyNumberFormat="1" applyFont="1" applyFill="1" applyBorder="1" applyAlignment="1">
      <alignment horizontal="right" vertical="center" indent="1"/>
    </xf>
    <xf numFmtId="0" fontId="26" fillId="0" borderId="31" xfId="35" applyFont="1" applyFill="1" applyBorder="1" applyAlignment="1">
      <alignment horizontal="center" vertical="center" wrapText="1"/>
    </xf>
    <xf numFmtId="0" fontId="27" fillId="0" borderId="36" xfId="35" applyFont="1" applyFill="1" applyBorder="1" applyAlignment="1">
      <alignment horizontal="left" vertical="center" wrapText="1" indent="1"/>
    </xf>
    <xf numFmtId="0" fontId="26" fillId="0" borderId="31" xfId="30" applyFont="1" applyFill="1" applyBorder="1" applyAlignment="1">
      <alignment horizontal="left" vertical="center"/>
    </xf>
    <xf numFmtId="3" fontId="25" fillId="0" borderId="12" xfId="39" applyNumberFormat="1" applyFont="1" applyFill="1" applyBorder="1" applyAlignment="1">
      <alignment horizontal="left" vertical="center" wrapText="1" indent="1"/>
    </xf>
    <xf numFmtId="0" fontId="29" fillId="0" borderId="10" xfId="0" applyFont="1" applyFill="1" applyBorder="1" applyAlignment="1">
      <alignment horizontal="center" vertical="center" wrapText="1"/>
    </xf>
    <xf numFmtId="3" fontId="27" fillId="0" borderId="40" xfId="36" applyNumberFormat="1" applyFont="1" applyFill="1" applyBorder="1" applyAlignment="1">
      <alignment horizontal="right" vertical="center" indent="1"/>
    </xf>
    <xf numFmtId="3" fontId="1" fillId="0" borderId="0" xfId="36" applyNumberFormat="1" applyFill="1"/>
    <xf numFmtId="3" fontId="39" fillId="0" borderId="43" xfId="0" applyNumberFormat="1" applyFont="1" applyFill="1" applyBorder="1" applyAlignment="1">
      <alignment horizontal="right" vertical="center" indent="1"/>
    </xf>
    <xf numFmtId="0" fontId="0" fillId="0" borderId="0" xfId="0" applyFill="1"/>
    <xf numFmtId="3" fontId="39" fillId="0" borderId="41" xfId="0" applyNumberFormat="1" applyFont="1" applyFill="1" applyBorder="1" applyAlignment="1">
      <alignment horizontal="right" vertical="center" indent="1"/>
    </xf>
    <xf numFmtId="3" fontId="28" fillId="0" borderId="45" xfId="37" applyNumberFormat="1" applyFont="1" applyFill="1" applyBorder="1" applyAlignment="1">
      <alignment horizontal="right" vertical="center" wrapText="1" indent="1"/>
    </xf>
    <xf numFmtId="49" fontId="25" fillId="0" borderId="20" xfId="39" applyNumberFormat="1" applyFont="1" applyFill="1" applyBorder="1" applyAlignment="1">
      <alignment horizontal="left" vertical="center" wrapText="1" indent="1"/>
    </xf>
    <xf numFmtId="3" fontId="25" fillId="0" borderId="20" xfId="39" applyNumberFormat="1" applyFont="1" applyFill="1" applyBorder="1" applyAlignment="1">
      <alignment horizontal="left" vertical="center" wrapText="1" indent="1"/>
    </xf>
    <xf numFmtId="0" fontId="0" fillId="0" borderId="0" xfId="0" applyFill="1" applyBorder="1"/>
    <xf numFmtId="0" fontId="5" fillId="0" borderId="0" xfId="31" applyFont="1" applyFill="1" applyBorder="1" applyAlignment="1">
      <alignment horizontal="left" vertical="center" wrapText="1"/>
    </xf>
    <xf numFmtId="3" fontId="44" fillId="0" borderId="39" xfId="36" applyNumberFormat="1" applyFont="1" applyFill="1" applyBorder="1" applyAlignment="1">
      <alignment horizontal="right" vertical="center" indent="1"/>
    </xf>
    <xf numFmtId="3" fontId="44" fillId="0" borderId="32" xfId="36" applyNumberFormat="1" applyFont="1" applyFill="1" applyBorder="1" applyAlignment="1">
      <alignment horizontal="right" vertical="center" indent="1"/>
    </xf>
    <xf numFmtId="0" fontId="36" fillId="0" borderId="10" xfId="0" applyFont="1" applyFill="1" applyBorder="1" applyAlignment="1">
      <alignment horizontal="center" vertical="center" wrapText="1"/>
    </xf>
    <xf numFmtId="3" fontId="25" fillId="0" borderId="0" xfId="38" applyNumberFormat="1" applyFont="1" applyFill="1" applyBorder="1" applyAlignment="1">
      <alignment horizontal="right" vertical="center" wrapText="1" indent="1"/>
    </xf>
    <xf numFmtId="3" fontId="28" fillId="0" borderId="0" xfId="0" applyNumberFormat="1" applyFont="1" applyFill="1" applyBorder="1" applyAlignment="1">
      <alignment horizontal="right" vertical="center"/>
    </xf>
    <xf numFmtId="3" fontId="28" fillId="0" borderId="29" xfId="38" applyNumberFormat="1" applyFont="1" applyFill="1" applyBorder="1" applyAlignment="1">
      <alignment horizontal="right" vertical="center" indent="1"/>
    </xf>
    <xf numFmtId="3" fontId="39" fillId="0" borderId="28" xfId="0" applyNumberFormat="1" applyFont="1" applyFill="1" applyBorder="1" applyAlignment="1">
      <alignment horizontal="right" vertical="center" indent="1"/>
    </xf>
    <xf numFmtId="0" fontId="1" fillId="0" borderId="29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top" wrapText="1"/>
    </xf>
    <xf numFmtId="0" fontId="25" fillId="0" borderId="15" xfId="0" applyFont="1" applyFill="1" applyBorder="1" applyAlignment="1">
      <alignment horizontal="left" vertical="center" wrapText="1"/>
    </xf>
    <xf numFmtId="0" fontId="5" fillId="0" borderId="0" xfId="31" applyFont="1" applyFill="1" applyBorder="1" applyAlignment="1"/>
    <xf numFmtId="0" fontId="5" fillId="0" borderId="54" xfId="31" applyFont="1" applyFill="1" applyBorder="1" applyAlignment="1"/>
    <xf numFmtId="0" fontId="5" fillId="0" borderId="28" xfId="31" applyFont="1" applyFill="1" applyBorder="1" applyAlignment="1"/>
    <xf numFmtId="0" fontId="5" fillId="0" borderId="38" xfId="31" applyFont="1" applyFill="1" applyBorder="1" applyAlignment="1"/>
    <xf numFmtId="0" fontId="5" fillId="0" borderId="29" xfId="31" applyFont="1" applyFill="1" applyBorder="1" applyAlignment="1"/>
    <xf numFmtId="0" fontId="27" fillId="0" borderId="55" xfId="35" applyFont="1" applyFill="1" applyBorder="1" applyAlignment="1">
      <alignment horizontal="left" vertical="center" wrapText="1" indent="1"/>
    </xf>
    <xf numFmtId="0" fontId="27" fillId="0" borderId="49" xfId="35" applyFont="1" applyFill="1" applyBorder="1" applyAlignment="1">
      <alignment horizontal="left" vertical="center" wrapText="1" indent="1"/>
    </xf>
    <xf numFmtId="0" fontId="27" fillId="0" borderId="48" xfId="35" applyFont="1" applyFill="1" applyBorder="1" applyAlignment="1">
      <alignment horizontal="left" vertical="center" wrapText="1" indent="1"/>
    </xf>
    <xf numFmtId="0" fontId="27" fillId="0" borderId="46" xfId="35" applyFont="1" applyFill="1" applyBorder="1" applyAlignment="1">
      <alignment horizontal="left" vertical="center" wrapText="1" indent="1"/>
    </xf>
    <xf numFmtId="0" fontId="27" fillId="0" borderId="43" xfId="35" applyFont="1" applyFill="1" applyBorder="1" applyAlignment="1">
      <alignment horizontal="left" vertical="center" wrapText="1" indent="1"/>
    </xf>
    <xf numFmtId="0" fontId="27" fillId="0" borderId="56" xfId="35" applyFont="1" applyFill="1" applyBorder="1" applyAlignment="1">
      <alignment horizontal="left" vertical="center" wrapText="1" indent="1"/>
    </xf>
    <xf numFmtId="0" fontId="27" fillId="0" borderId="50" xfId="35" applyFont="1" applyFill="1" applyBorder="1" applyAlignment="1">
      <alignment horizontal="left" vertical="center" wrapText="1" indent="1"/>
    </xf>
    <xf numFmtId="0" fontId="5" fillId="0" borderId="37" xfId="37" applyFont="1" applyFill="1" applyBorder="1" applyAlignment="1">
      <alignment horizontal="center" vertical="center"/>
    </xf>
    <xf numFmtId="0" fontId="5" fillId="0" borderId="29" xfId="37" applyFont="1" applyFill="1" applyBorder="1" applyAlignment="1">
      <alignment horizontal="center" vertical="center"/>
    </xf>
    <xf numFmtId="0" fontId="25" fillId="0" borderId="29" xfId="37" applyFont="1" applyFill="1" applyBorder="1" applyAlignment="1">
      <alignment horizontal="left" vertical="center" wrapText="1"/>
    </xf>
    <xf numFmtId="0" fontId="5" fillId="0" borderId="29" xfId="37" applyFont="1" applyFill="1" applyBorder="1" applyAlignment="1">
      <alignment horizontal="left" vertical="center" wrapText="1"/>
    </xf>
    <xf numFmtId="0" fontId="5" fillId="0" borderId="29" xfId="37" applyFont="1" applyFill="1" applyBorder="1" applyAlignment="1">
      <alignment horizontal="center" vertical="center" wrapText="1"/>
    </xf>
    <xf numFmtId="0" fontId="6" fillId="0" borderId="0" xfId="38" applyFont="1" applyFill="1" applyBorder="1"/>
    <xf numFmtId="0" fontId="5" fillId="0" borderId="29" xfId="37" applyFont="1" applyFill="1" applyBorder="1" applyAlignment="1">
      <alignment horizontal="right" vertical="center" wrapText="1" indent="1"/>
    </xf>
    <xf numFmtId="49" fontId="6" fillId="0" borderId="12" xfId="39" applyNumberFormat="1" applyFont="1" applyFill="1" applyBorder="1" applyAlignment="1">
      <alignment horizontal="left" vertical="center" wrapText="1" indent="1"/>
    </xf>
    <xf numFmtId="3" fontId="25" fillId="0" borderId="12" xfId="39" applyNumberFormat="1" applyFont="1" applyFill="1" applyBorder="1" applyAlignment="1">
      <alignment horizontal="right" vertical="center" wrapText="1" indent="1"/>
    </xf>
    <xf numFmtId="0" fontId="26" fillId="0" borderId="13" xfId="33" applyFont="1" applyFill="1" applyBorder="1" applyAlignment="1">
      <alignment horizontal="center" vertical="center" wrapText="1"/>
    </xf>
    <xf numFmtId="0" fontId="26" fillId="0" borderId="13" xfId="34" applyFont="1" applyFill="1" applyBorder="1" applyAlignment="1">
      <alignment horizontal="center" vertical="center" wrapText="1"/>
    </xf>
    <xf numFmtId="3" fontId="6" fillId="0" borderId="21" xfId="0" applyNumberFormat="1" applyFont="1" applyFill="1" applyBorder="1" applyAlignment="1">
      <alignment horizontal="right" vertical="center" indent="1"/>
    </xf>
    <xf numFmtId="0" fontId="29" fillId="0" borderId="14" xfId="0" applyFont="1" applyFill="1" applyBorder="1" applyAlignment="1">
      <alignment horizontal="center" vertical="center" wrapText="1"/>
    </xf>
    <xf numFmtId="3" fontId="39" fillId="0" borderId="62" xfId="0" applyNumberFormat="1" applyFont="1" applyFill="1" applyBorder="1" applyAlignment="1">
      <alignment horizontal="right" vertical="center" indent="1"/>
    </xf>
    <xf numFmtId="3" fontId="25" fillId="0" borderId="21" xfId="39" applyNumberFormat="1" applyFont="1" applyFill="1" applyBorder="1" applyAlignment="1">
      <alignment horizontal="right" vertical="center" wrapText="1" indent="1"/>
    </xf>
    <xf numFmtId="3" fontId="28" fillId="0" borderId="35" xfId="37" applyNumberFormat="1" applyFont="1" applyFill="1" applyBorder="1" applyAlignment="1">
      <alignment horizontal="right" vertical="center" wrapText="1" indent="1"/>
    </xf>
    <xf numFmtId="3" fontId="28" fillId="0" borderId="33" xfId="37" applyNumberFormat="1" applyFont="1" applyFill="1" applyBorder="1" applyAlignment="1">
      <alignment horizontal="right" vertical="center" wrapText="1" indent="1"/>
    </xf>
    <xf numFmtId="3" fontId="28" fillId="0" borderId="46" xfId="37" applyNumberFormat="1" applyFont="1" applyFill="1" applyBorder="1" applyAlignment="1">
      <alignment horizontal="right" vertical="center" wrapText="1" indent="1"/>
    </xf>
    <xf numFmtId="3" fontId="25" fillId="0" borderId="35" xfId="38" applyNumberFormat="1" applyFont="1" applyFill="1" applyBorder="1" applyAlignment="1">
      <alignment horizontal="right" vertical="center" indent="1"/>
    </xf>
    <xf numFmtId="0" fontId="29" fillId="0" borderId="27" xfId="0" applyFont="1" applyFill="1" applyBorder="1" applyAlignment="1">
      <alignment horizontal="center" vertical="center" wrapText="1"/>
    </xf>
    <xf numFmtId="3" fontId="26" fillId="0" borderId="31" xfId="35" applyNumberFormat="1" applyFont="1" applyFill="1" applyBorder="1" applyAlignment="1">
      <alignment horizontal="center" vertical="center" wrapText="1"/>
    </xf>
    <xf numFmtId="3" fontId="25" fillId="0" borderId="57" xfId="0" applyNumberFormat="1" applyFont="1" applyFill="1" applyBorder="1" applyAlignment="1">
      <alignment horizontal="right" vertical="center" indent="1"/>
    </xf>
    <xf numFmtId="3" fontId="28" fillId="0" borderId="62" xfId="37" applyNumberFormat="1" applyFont="1" applyFill="1" applyBorder="1" applyAlignment="1">
      <alignment horizontal="right" vertical="center" wrapText="1" indent="1"/>
    </xf>
    <xf numFmtId="0" fontId="5" fillId="0" borderId="15" xfId="37" applyFont="1" applyFill="1" applyBorder="1" applyAlignment="1">
      <alignment horizontal="center" vertical="center"/>
    </xf>
    <xf numFmtId="3" fontId="28" fillId="0" borderId="0" xfId="37" applyNumberFormat="1" applyFont="1" applyFill="1" applyBorder="1" applyAlignment="1">
      <alignment horizontal="right" vertical="center" wrapText="1" indent="1"/>
    </xf>
    <xf numFmtId="0" fontId="31" fillId="0" borderId="0" xfId="36" applyFont="1" applyFill="1"/>
    <xf numFmtId="0" fontId="25" fillId="0" borderId="0" xfId="36" applyFont="1" applyFill="1" applyAlignment="1">
      <alignment horizontal="center"/>
    </xf>
    <xf numFmtId="0" fontId="31" fillId="0" borderId="31" xfId="35" applyFont="1" applyFill="1" applyBorder="1" applyAlignment="1">
      <alignment horizontal="left" vertical="center" indent="1"/>
    </xf>
    <xf numFmtId="3" fontId="26" fillId="0" borderId="13" xfId="36" applyNumberFormat="1" applyFont="1" applyFill="1" applyBorder="1" applyAlignment="1">
      <alignment horizontal="right" vertical="center" indent="1"/>
    </xf>
    <xf numFmtId="0" fontId="1" fillId="0" borderId="12" xfId="36" applyFill="1" applyBorder="1"/>
    <xf numFmtId="0" fontId="26" fillId="0" borderId="12" xfId="35" applyFont="1" applyFill="1" applyBorder="1" applyAlignment="1">
      <alignment horizontal="left" vertical="center" wrapText="1" indent="1"/>
    </xf>
    <xf numFmtId="0" fontId="26" fillId="0" borderId="12" xfId="35" applyFont="1" applyFill="1" applyBorder="1" applyAlignment="1">
      <alignment horizontal="left" vertical="center" indent="1"/>
    </xf>
    <xf numFmtId="0" fontId="30" fillId="0" borderId="0" xfId="36" applyFont="1" applyFill="1"/>
    <xf numFmtId="0" fontId="4" fillId="0" borderId="0" xfId="36" applyFont="1" applyFill="1" applyAlignment="1">
      <alignment horizontal="justify"/>
    </xf>
    <xf numFmtId="3" fontId="0" fillId="0" borderId="0" xfId="0" applyNumberFormat="1" applyFill="1"/>
    <xf numFmtId="0" fontId="6" fillId="0" borderId="19" xfId="34" applyFont="1" applyFill="1" applyBorder="1" applyAlignment="1">
      <alignment horizontal="center" vertical="center" wrapText="1"/>
    </xf>
    <xf numFmtId="0" fontId="6" fillId="0" borderId="13" xfId="34" applyFont="1" applyFill="1" applyBorder="1" applyAlignment="1">
      <alignment horizontal="center" vertical="center" wrapText="1"/>
    </xf>
    <xf numFmtId="3" fontId="25" fillId="0" borderId="13" xfId="0" applyNumberFormat="1" applyFont="1" applyFill="1" applyBorder="1" applyAlignment="1">
      <alignment horizontal="right" vertical="center" indent="1"/>
    </xf>
    <xf numFmtId="0" fontId="5" fillId="0" borderId="0" xfId="38" applyFont="1" applyFill="1" applyAlignment="1">
      <alignment vertical="center"/>
    </xf>
    <xf numFmtId="0" fontId="33" fillId="0" borderId="0" xfId="38" applyFont="1" applyFill="1" applyBorder="1"/>
    <xf numFmtId="0" fontId="5" fillId="0" borderId="0" xfId="40" applyFill="1"/>
    <xf numFmtId="0" fontId="33" fillId="0" borderId="0" xfId="38" applyFont="1" applyFill="1"/>
    <xf numFmtId="0" fontId="26" fillId="0" borderId="0" xfId="37" applyFont="1" applyFill="1"/>
    <xf numFmtId="0" fontId="1" fillId="0" borderId="0" xfId="39" applyFill="1"/>
    <xf numFmtId="0" fontId="30" fillId="0" borderId="0" xfId="32" applyFont="1" applyFill="1"/>
    <xf numFmtId="0" fontId="25" fillId="0" borderId="0" xfId="32" applyFont="1" applyFill="1" applyAlignment="1">
      <alignment horizontal="center"/>
    </xf>
    <xf numFmtId="3" fontId="1" fillId="0" borderId="0" xfId="39" applyNumberFormat="1" applyFill="1"/>
    <xf numFmtId="49" fontId="1" fillId="0" borderId="0" xfId="39" applyNumberFormat="1" applyFill="1"/>
    <xf numFmtId="0" fontId="1" fillId="0" borderId="0" xfId="38" applyFill="1"/>
    <xf numFmtId="0" fontId="30" fillId="0" borderId="0" xfId="31" applyFont="1" applyFill="1" applyBorder="1"/>
    <xf numFmtId="0" fontId="30" fillId="0" borderId="0" xfId="31" applyFont="1" applyFill="1"/>
    <xf numFmtId="0" fontId="30" fillId="0" borderId="0" xfId="32" applyFont="1" applyFill="1" applyAlignment="1">
      <alignment horizontal="center"/>
    </xf>
    <xf numFmtId="0" fontId="30" fillId="0" borderId="20" xfId="32" applyFont="1" applyFill="1" applyBorder="1"/>
    <xf numFmtId="0" fontId="5" fillId="0" borderId="0" xfId="38" applyFont="1" applyFill="1" applyBorder="1" applyAlignment="1">
      <alignment vertical="center"/>
    </xf>
    <xf numFmtId="0" fontId="6" fillId="0" borderId="12" xfId="39" applyFont="1" applyFill="1" applyBorder="1" applyAlignment="1">
      <alignment horizontal="left" vertical="center" wrapText="1" indent="1"/>
    </xf>
    <xf numFmtId="0" fontId="6" fillId="0" borderId="12" xfId="39" applyFont="1" applyFill="1" applyBorder="1" applyAlignment="1">
      <alignment horizontal="right" vertical="center"/>
    </xf>
    <xf numFmtId="0" fontId="6" fillId="0" borderId="17" xfId="39" applyFont="1" applyFill="1" applyBorder="1" applyAlignment="1">
      <alignment horizontal="right" vertical="center"/>
    </xf>
    <xf numFmtId="2" fontId="25" fillId="0" borderId="31" xfId="39" applyNumberFormat="1" applyFont="1" applyFill="1" applyBorder="1" applyAlignment="1">
      <alignment horizontal="left" vertical="center" indent="1"/>
    </xf>
    <xf numFmtId="2" fontId="25" fillId="0" borderId="21" xfId="39" applyNumberFormat="1" applyFont="1" applyFill="1" applyBorder="1" applyAlignment="1">
      <alignment horizontal="left" vertical="center" wrapText="1" indent="1"/>
    </xf>
    <xf numFmtId="3" fontId="25" fillId="0" borderId="13" xfId="39" applyNumberFormat="1" applyFont="1" applyFill="1" applyBorder="1" applyAlignment="1">
      <alignment horizontal="right" vertical="center" wrapText="1" indent="1"/>
    </xf>
    <xf numFmtId="0" fontId="30" fillId="0" borderId="0" xfId="40" applyFont="1" applyFill="1"/>
    <xf numFmtId="0" fontId="1" fillId="0" borderId="59" xfId="38" applyFont="1" applyFill="1" applyBorder="1"/>
    <xf numFmtId="0" fontId="1" fillId="0" borderId="0" xfId="38" applyFont="1" applyFill="1"/>
    <xf numFmtId="49" fontId="1" fillId="0" borderId="0" xfId="38" applyNumberFormat="1" applyFill="1"/>
    <xf numFmtId="4" fontId="6" fillId="0" borderId="0" xfId="38" applyNumberFormat="1" applyFont="1" applyFill="1"/>
    <xf numFmtId="0" fontId="6" fillId="0" borderId="0" xfId="38" applyFont="1" applyFill="1"/>
    <xf numFmtId="4" fontId="1" fillId="0" borderId="0" xfId="38" applyNumberFormat="1" applyFont="1" applyFill="1"/>
    <xf numFmtId="4" fontId="5" fillId="0" borderId="0" xfId="40" applyNumberFormat="1" applyFill="1"/>
    <xf numFmtId="3" fontId="1" fillId="0" borderId="0" xfId="38" applyNumberFormat="1" applyFill="1"/>
    <xf numFmtId="4" fontId="1" fillId="0" borderId="0" xfId="38" applyNumberFormat="1" applyFill="1"/>
    <xf numFmtId="3" fontId="25" fillId="0" borderId="33" xfId="38" applyNumberFormat="1" applyFont="1" applyFill="1" applyBorder="1" applyAlignment="1">
      <alignment horizontal="right" vertical="center" indent="1"/>
    </xf>
    <xf numFmtId="0" fontId="25" fillId="0" borderId="0" xfId="31" applyFont="1" applyFill="1" applyAlignment="1">
      <alignment horizontal="center"/>
    </xf>
    <xf numFmtId="0" fontId="5" fillId="0" borderId="0" xfId="37" applyFill="1"/>
    <xf numFmtId="0" fontId="5" fillId="0" borderId="0" xfId="37" applyFill="1" applyAlignment="1"/>
    <xf numFmtId="0" fontId="0" fillId="0" borderId="0" xfId="0" applyFill="1" applyBorder="1" applyAlignment="1">
      <alignment horizontal="center" vertical="center"/>
    </xf>
    <xf numFmtId="0" fontId="5" fillId="0" borderId="0" xfId="37" applyFill="1" applyAlignment="1">
      <alignment horizontal="center"/>
    </xf>
    <xf numFmtId="3" fontId="5" fillId="0" borderId="0" xfId="37" applyNumberFormat="1" applyFill="1"/>
    <xf numFmtId="3" fontId="30" fillId="0" borderId="0" xfId="31" applyNumberFormat="1" applyFont="1" applyFill="1"/>
    <xf numFmtId="0" fontId="1" fillId="0" borderId="0" xfId="33" applyFill="1" applyBorder="1" applyAlignment="1">
      <alignment horizontal="left" vertical="center" indent="1"/>
    </xf>
    <xf numFmtId="3" fontId="0" fillId="0" borderId="0" xfId="0" applyNumberFormat="1" applyFill="1" applyBorder="1" applyAlignment="1">
      <alignment horizontal="center" vertical="center"/>
    </xf>
    <xf numFmtId="49" fontId="0" fillId="0" borderId="0" xfId="0" applyNumberFormat="1" applyFill="1" applyBorder="1" applyAlignment="1">
      <alignment horizontal="center" vertical="center"/>
    </xf>
    <xf numFmtId="0" fontId="5" fillId="0" borderId="0" xfId="37" applyFont="1" applyFill="1" applyAlignment="1">
      <alignment horizontal="center"/>
    </xf>
    <xf numFmtId="0" fontId="28" fillId="0" borderId="0" xfId="31" applyFont="1" applyFill="1" applyBorder="1"/>
    <xf numFmtId="0" fontId="28" fillId="0" borderId="0" xfId="31" applyFont="1" applyFill="1"/>
    <xf numFmtId="0" fontId="26" fillId="0" borderId="0" xfId="31" applyFont="1" applyFill="1"/>
    <xf numFmtId="0" fontId="25" fillId="0" borderId="0" xfId="31" applyFont="1" applyFill="1"/>
    <xf numFmtId="0" fontId="42" fillId="0" borderId="0" xfId="31" applyFont="1" applyFill="1"/>
    <xf numFmtId="0" fontId="1" fillId="0" borderId="0" xfId="31" applyFont="1" applyFill="1"/>
    <xf numFmtId="0" fontId="1" fillId="0" borderId="0" xfId="31" applyFont="1" applyFill="1" applyAlignment="1">
      <alignment wrapText="1"/>
    </xf>
    <xf numFmtId="0" fontId="1" fillId="0" borderId="0" xfId="31" applyFont="1" applyFill="1" applyAlignment="1">
      <alignment horizontal="center"/>
    </xf>
    <xf numFmtId="0" fontId="1" fillId="0" borderId="0" xfId="31" applyFont="1" applyFill="1" applyBorder="1"/>
    <xf numFmtId="0" fontId="1" fillId="0" borderId="0" xfId="31" applyFont="1" applyFill="1" applyBorder="1" applyAlignment="1">
      <alignment horizontal="left" vertical="center" wrapText="1" indent="1"/>
    </xf>
    <xf numFmtId="0" fontId="1" fillId="0" borderId="54" xfId="31" applyFont="1" applyFill="1" applyBorder="1" applyAlignment="1">
      <alignment horizontal="left" vertical="center" wrapText="1" indent="1"/>
    </xf>
    <xf numFmtId="0" fontId="1" fillId="0" borderId="28" xfId="31" applyFont="1" applyFill="1" applyBorder="1" applyAlignment="1">
      <alignment horizontal="left" vertical="center" wrapText="1" indent="1"/>
    </xf>
    <xf numFmtId="0" fontId="1" fillId="0" borderId="10" xfId="31" applyFont="1" applyFill="1" applyBorder="1" applyAlignment="1">
      <alignment horizontal="left" vertical="center" wrapText="1" indent="1"/>
    </xf>
    <xf numFmtId="0" fontId="1" fillId="0" borderId="0" xfId="31" applyFont="1" applyFill="1" applyBorder="1" applyAlignment="1">
      <alignment wrapText="1"/>
    </xf>
    <xf numFmtId="0" fontId="34" fillId="0" borderId="0" xfId="31" applyFont="1" applyFill="1" applyBorder="1" applyAlignment="1">
      <alignment horizontal="left" vertical="top" indent="1"/>
    </xf>
    <xf numFmtId="0" fontId="1" fillId="0" borderId="0" xfId="31" applyFont="1" applyFill="1" applyBorder="1" applyAlignment="1">
      <alignment horizontal="left" vertical="center" wrapText="1"/>
    </xf>
    <xf numFmtId="0" fontId="1" fillId="0" borderId="0" xfId="31" applyFont="1" applyFill="1" applyAlignment="1">
      <alignment horizontal="left" vertical="center" wrapText="1"/>
    </xf>
    <xf numFmtId="3" fontId="38" fillId="0" borderId="33" xfId="0" applyNumberFormat="1" applyFont="1" applyFill="1" applyBorder="1" applyAlignment="1">
      <alignment horizontal="right" vertical="center" indent="1"/>
    </xf>
    <xf numFmtId="3" fontId="39" fillId="0" borderId="56" xfId="0" applyNumberFormat="1" applyFont="1" applyFill="1" applyBorder="1" applyAlignment="1">
      <alignment horizontal="right" vertical="center" indent="1"/>
    </xf>
    <xf numFmtId="0" fontId="5" fillId="0" borderId="11" xfId="0" applyFont="1" applyFill="1" applyBorder="1" applyAlignment="1">
      <alignment horizontal="center" vertical="center" wrapText="1"/>
    </xf>
    <xf numFmtId="0" fontId="43" fillId="0" borderId="0" xfId="37" applyFont="1" applyFill="1" applyAlignment="1">
      <alignment horizontal="center"/>
    </xf>
    <xf numFmtId="0" fontId="35" fillId="0" borderId="52" xfId="37" applyFont="1" applyFill="1" applyBorder="1" applyAlignment="1">
      <alignment horizontal="center" vertical="center" wrapText="1"/>
    </xf>
    <xf numFmtId="3" fontId="25" fillId="0" borderId="57" xfId="37" applyNumberFormat="1" applyFont="1" applyFill="1" applyBorder="1" applyAlignment="1">
      <alignment horizontal="right" vertical="center" wrapText="1" indent="1"/>
    </xf>
    <xf numFmtId="3" fontId="25" fillId="0" borderId="33" xfId="0" applyNumberFormat="1" applyFont="1" applyFill="1" applyBorder="1" applyAlignment="1">
      <alignment horizontal="right" vertical="center" wrapText="1" indent="1"/>
    </xf>
    <xf numFmtId="3" fontId="25" fillId="0" borderId="70" xfId="0" applyNumberFormat="1" applyFont="1" applyFill="1" applyBorder="1" applyAlignment="1">
      <alignment horizontal="right" vertical="center" indent="1"/>
    </xf>
    <xf numFmtId="0" fontId="6" fillId="0" borderId="59" xfId="34" applyFont="1" applyFill="1" applyBorder="1" applyAlignment="1">
      <alignment horizontal="center" vertical="center" wrapText="1"/>
    </xf>
    <xf numFmtId="0" fontId="26" fillId="0" borderId="72" xfId="30" applyFont="1" applyFill="1" applyBorder="1" applyAlignment="1">
      <alignment horizontal="left" vertical="center"/>
    </xf>
    <xf numFmtId="0" fontId="26" fillId="0" borderId="63" xfId="30" applyFont="1" applyFill="1" applyBorder="1" applyAlignment="1">
      <alignment horizontal="center" vertical="center"/>
    </xf>
    <xf numFmtId="0" fontId="5" fillId="0" borderId="14" xfId="37" applyFont="1" applyFill="1" applyBorder="1" applyAlignment="1">
      <alignment horizontal="center" vertical="center"/>
    </xf>
    <xf numFmtId="0" fontId="5" fillId="0" borderId="15" xfId="38" applyFont="1" applyFill="1" applyBorder="1" applyAlignment="1">
      <alignment horizontal="left" vertical="center" wrapText="1"/>
    </xf>
    <xf numFmtId="0" fontId="5" fillId="0" borderId="15" xfId="37" applyFont="1" applyFill="1" applyBorder="1" applyAlignment="1">
      <alignment horizontal="center" vertical="center" wrapText="1"/>
    </xf>
    <xf numFmtId="0" fontId="5" fillId="0" borderId="15" xfId="37" applyFont="1" applyFill="1" applyBorder="1" applyAlignment="1">
      <alignment horizontal="right" vertical="center" wrapText="1" indent="1"/>
    </xf>
    <xf numFmtId="3" fontId="28" fillId="0" borderId="56" xfId="37" applyNumberFormat="1" applyFont="1" applyFill="1" applyBorder="1" applyAlignment="1">
      <alignment horizontal="right" vertical="center" wrapText="1" indent="1"/>
    </xf>
    <xf numFmtId="0" fontId="26" fillId="0" borderId="0" xfId="31" applyFont="1" applyFill="1" applyBorder="1" applyAlignment="1">
      <alignment horizontal="left" vertical="center" indent="1"/>
    </xf>
    <xf numFmtId="0" fontId="6" fillId="0" borderId="0" xfId="34" applyFont="1" applyFill="1" applyBorder="1" applyAlignment="1">
      <alignment horizontal="center" vertical="center" wrapText="1"/>
    </xf>
    <xf numFmtId="0" fontId="5" fillId="0" borderId="29" xfId="31" applyFont="1" applyFill="1" applyBorder="1" applyAlignment="1">
      <alignment horizontal="center" vertical="center" wrapText="1"/>
    </xf>
    <xf numFmtId="3" fontId="28" fillId="0" borderId="0" xfId="31" applyNumberFormat="1" applyFont="1" applyFill="1" applyBorder="1" applyAlignment="1">
      <alignment horizontal="right" vertical="center" wrapText="1" indent="1"/>
    </xf>
    <xf numFmtId="3" fontId="25" fillId="0" borderId="13" xfId="31" applyNumberFormat="1" applyFont="1" applyFill="1" applyBorder="1" applyAlignment="1">
      <alignment horizontal="right" vertical="center" indent="1"/>
    </xf>
    <xf numFmtId="0" fontId="5" fillId="0" borderId="0" xfId="0" applyFont="1" applyFill="1" applyBorder="1"/>
    <xf numFmtId="3" fontId="25" fillId="0" borderId="21" xfId="0" applyNumberFormat="1" applyFont="1" applyFill="1" applyBorder="1" applyAlignment="1">
      <alignment horizontal="right" vertical="center" indent="1"/>
    </xf>
    <xf numFmtId="3" fontId="25" fillId="0" borderId="53" xfId="0" applyNumberFormat="1" applyFont="1" applyFill="1" applyBorder="1" applyAlignment="1">
      <alignment horizontal="right" vertical="center" indent="1"/>
    </xf>
    <xf numFmtId="3" fontId="31" fillId="0" borderId="0" xfId="36" applyNumberFormat="1" applyFont="1" applyFill="1"/>
    <xf numFmtId="3" fontId="25" fillId="0" borderId="17" xfId="0" applyNumberFormat="1" applyFont="1" applyFill="1" applyBorder="1" applyAlignment="1">
      <alignment horizontal="right" vertical="center" indent="1"/>
    </xf>
    <xf numFmtId="3" fontId="28" fillId="0" borderId="35" xfId="0" applyNumberFormat="1" applyFont="1" applyFill="1" applyBorder="1" applyAlignment="1">
      <alignment horizontal="right" vertical="center" indent="1"/>
    </xf>
    <xf numFmtId="3" fontId="28" fillId="0" borderId="33" xfId="0" applyNumberFormat="1" applyFont="1" applyFill="1" applyBorder="1" applyAlignment="1">
      <alignment horizontal="right" vertical="center" indent="1"/>
    </xf>
    <xf numFmtId="3" fontId="28" fillId="0" borderId="13" xfId="0" applyNumberFormat="1" applyFont="1" applyFill="1" applyBorder="1" applyAlignment="1">
      <alignment horizontal="right" vertical="center" indent="1"/>
    </xf>
    <xf numFmtId="0" fontId="5" fillId="0" borderId="22" xfId="37" applyFont="1" applyFill="1" applyBorder="1" applyAlignment="1">
      <alignment horizontal="center" vertical="center"/>
    </xf>
    <xf numFmtId="0" fontId="5" fillId="0" borderId="23" xfId="37" applyFont="1" applyFill="1" applyBorder="1" applyAlignment="1">
      <alignment horizontal="center" vertical="center"/>
    </xf>
    <xf numFmtId="0" fontId="5" fillId="0" borderId="23" xfId="37" applyFont="1" applyFill="1" applyBorder="1" applyAlignment="1">
      <alignment horizontal="center" vertical="center" wrapText="1"/>
    </xf>
    <xf numFmtId="3" fontId="28" fillId="0" borderId="23" xfId="38" applyNumberFormat="1" applyFont="1" applyFill="1" applyBorder="1" applyAlignment="1">
      <alignment horizontal="right" vertical="center" indent="1"/>
    </xf>
    <xf numFmtId="0" fontId="5" fillId="0" borderId="23" xfId="37" applyFont="1" applyFill="1" applyBorder="1" applyAlignment="1">
      <alignment horizontal="right" vertical="center" wrapText="1" indent="1"/>
    </xf>
    <xf numFmtId="3" fontId="28" fillId="0" borderId="69" xfId="37" applyNumberFormat="1" applyFont="1" applyFill="1" applyBorder="1" applyAlignment="1">
      <alignment horizontal="right" vertical="center" wrapText="1" indent="1"/>
    </xf>
    <xf numFmtId="3" fontId="25" fillId="0" borderId="57" xfId="38" applyNumberFormat="1" applyFont="1" applyFill="1" applyBorder="1" applyAlignment="1">
      <alignment horizontal="right" vertical="center" indent="1"/>
    </xf>
    <xf numFmtId="3" fontId="25" fillId="0" borderId="70" xfId="37" applyNumberFormat="1" applyFont="1" applyFill="1" applyBorder="1" applyAlignment="1">
      <alignment horizontal="right" vertical="center" wrapText="1" indent="1"/>
    </xf>
    <xf numFmtId="3" fontId="25" fillId="0" borderId="68" xfId="37" applyNumberFormat="1" applyFont="1" applyFill="1" applyBorder="1" applyAlignment="1">
      <alignment horizontal="right" vertical="center" wrapText="1" indent="1"/>
    </xf>
    <xf numFmtId="0" fontId="5" fillId="0" borderId="53" xfId="0" applyFont="1" applyFill="1" applyBorder="1" applyAlignment="1">
      <alignment horizontal="center" vertical="center"/>
    </xf>
    <xf numFmtId="3" fontId="25" fillId="0" borderId="17" xfId="37" applyNumberFormat="1" applyFont="1" applyFill="1" applyBorder="1" applyAlignment="1">
      <alignment horizontal="right" vertical="center" wrapText="1" indent="1"/>
    </xf>
    <xf numFmtId="3" fontId="25" fillId="0" borderId="13" xfId="37" applyNumberFormat="1" applyFont="1" applyFill="1" applyBorder="1" applyAlignment="1">
      <alignment horizontal="right" vertical="center" wrapText="1" indent="1"/>
    </xf>
    <xf numFmtId="3" fontId="28" fillId="0" borderId="13" xfId="37" applyNumberFormat="1" applyFont="1" applyFill="1" applyBorder="1" applyAlignment="1">
      <alignment horizontal="right" vertical="center" wrapText="1" indent="1"/>
    </xf>
    <xf numFmtId="0" fontId="25" fillId="0" borderId="28" xfId="0" applyFont="1" applyFill="1" applyBorder="1" applyAlignment="1">
      <alignment horizontal="left" vertical="center" wrapText="1"/>
    </xf>
    <xf numFmtId="3" fontId="25" fillId="0" borderId="57" xfId="39" applyNumberFormat="1" applyFont="1" applyFill="1" applyBorder="1" applyAlignment="1">
      <alignment horizontal="right" vertical="center" wrapText="1" indent="1"/>
    </xf>
    <xf numFmtId="3" fontId="26" fillId="24" borderId="13" xfId="36" applyNumberFormat="1" applyFont="1" applyFill="1" applyBorder="1" applyAlignment="1">
      <alignment horizontal="right" vertical="center" indent="1"/>
    </xf>
    <xf numFmtId="3" fontId="26" fillId="24" borderId="47" xfId="36" applyNumberFormat="1" applyFont="1" applyFill="1" applyBorder="1" applyAlignment="1">
      <alignment horizontal="right" vertical="center" indent="1"/>
    </xf>
    <xf numFmtId="0" fontId="0" fillId="0" borderId="0" xfId="0" applyFill="1"/>
    <xf numFmtId="0" fontId="27" fillId="0" borderId="52" xfId="35" applyFont="1" applyFill="1" applyBorder="1" applyAlignment="1">
      <alignment horizontal="left" vertical="center" indent="1"/>
    </xf>
    <xf numFmtId="0" fontId="27" fillId="0" borderId="71" xfId="35" applyFont="1" applyFill="1" applyBorder="1" applyAlignment="1">
      <alignment horizontal="left" vertical="center" wrapText="1" indent="1"/>
    </xf>
    <xf numFmtId="3" fontId="27" fillId="0" borderId="57" xfId="36" applyNumberFormat="1" applyFont="1" applyFill="1" applyBorder="1" applyAlignment="1">
      <alignment horizontal="right" vertical="center" indent="1"/>
    </xf>
    <xf numFmtId="0" fontId="26" fillId="0" borderId="14" xfId="35" applyFont="1" applyFill="1" applyBorder="1" applyAlignment="1">
      <alignment horizontal="center" vertical="center"/>
    </xf>
    <xf numFmtId="3" fontId="44" fillId="0" borderId="33" xfId="36" applyNumberFormat="1" applyFont="1" applyFill="1" applyBorder="1" applyAlignment="1">
      <alignment horizontal="right" vertical="center" indent="1"/>
    </xf>
    <xf numFmtId="0" fontId="1" fillId="0" borderId="15" xfId="0" applyFont="1" applyFill="1" applyBorder="1" applyAlignment="1">
      <alignment horizontal="center" vertical="center"/>
    </xf>
    <xf numFmtId="3" fontId="4" fillId="0" borderId="10" xfId="0" applyNumberFormat="1" applyFont="1" applyFill="1" applyBorder="1" applyAlignment="1">
      <alignment horizontal="right" vertical="center" wrapText="1" indent="1"/>
    </xf>
    <xf numFmtId="3" fontId="38" fillId="0" borderId="32" xfId="0" applyNumberFormat="1" applyFont="1" applyFill="1" applyBorder="1" applyAlignment="1">
      <alignment horizontal="right" vertical="center" indent="1"/>
    </xf>
    <xf numFmtId="0" fontId="1" fillId="0" borderId="15" xfId="37" applyFont="1" applyFill="1" applyBorder="1" applyAlignment="1">
      <alignment horizontal="center" vertical="center" wrapText="1"/>
    </xf>
    <xf numFmtId="0" fontId="1" fillId="0" borderId="15" xfId="37" applyFont="1" applyFill="1" applyBorder="1" applyAlignment="1">
      <alignment horizontal="right" vertical="center" wrapText="1" indent="1"/>
    </xf>
    <xf numFmtId="0" fontId="39" fillId="0" borderId="15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 wrapText="1"/>
    </xf>
    <xf numFmtId="49" fontId="4" fillId="0" borderId="10" xfId="0" applyNumberFormat="1" applyFont="1" applyFill="1" applyBorder="1" applyAlignment="1">
      <alignment horizontal="center" vertical="center" wrapText="1"/>
    </xf>
    <xf numFmtId="0" fontId="4" fillId="0" borderId="29" xfId="38" applyNumberFormat="1" applyFont="1" applyFill="1" applyBorder="1" applyAlignment="1">
      <alignment horizontal="center" vertical="center"/>
    </xf>
    <xf numFmtId="0" fontId="4" fillId="0" borderId="10" xfId="38" applyNumberFormat="1" applyFont="1" applyFill="1" applyBorder="1" applyAlignment="1">
      <alignment horizontal="center" vertical="center"/>
    </xf>
    <xf numFmtId="0" fontId="1" fillId="0" borderId="10" xfId="33" applyFont="1" applyFill="1" applyBorder="1" applyAlignment="1">
      <alignment horizontal="center" vertical="center" wrapText="1"/>
    </xf>
    <xf numFmtId="164" fontId="1" fillId="0" borderId="29" xfId="33" applyNumberFormat="1" applyFont="1" applyFill="1" applyBorder="1" applyAlignment="1">
      <alignment horizontal="center" vertical="center" wrapText="1"/>
    </xf>
    <xf numFmtId="49" fontId="1" fillId="0" borderId="10" xfId="0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/>
    </xf>
    <xf numFmtId="0" fontId="0" fillId="0" borderId="0" xfId="0" applyFill="1"/>
    <xf numFmtId="0" fontId="26" fillId="0" borderId="12" xfId="30" applyFont="1" applyFill="1" applyBorder="1" applyAlignment="1">
      <alignment horizontal="left" vertical="center"/>
    </xf>
    <xf numFmtId="0" fontId="0" fillId="0" borderId="0" xfId="0" applyFill="1"/>
    <xf numFmtId="164" fontId="6" fillId="0" borderId="59" xfId="33" applyNumberFormat="1" applyFont="1" applyFill="1" applyBorder="1" applyAlignment="1">
      <alignment horizontal="center" vertical="center" wrapText="1"/>
    </xf>
    <xf numFmtId="3" fontId="6" fillId="0" borderId="59" xfId="33" applyNumberFormat="1" applyFont="1" applyFill="1" applyBorder="1" applyAlignment="1">
      <alignment horizontal="center" vertical="center" wrapText="1"/>
    </xf>
    <xf numFmtId="3" fontId="7" fillId="0" borderId="59" xfId="33" applyNumberFormat="1" applyFont="1" applyFill="1" applyBorder="1" applyAlignment="1">
      <alignment horizontal="center" vertical="center" wrapText="1"/>
    </xf>
    <xf numFmtId="0" fontId="6" fillId="0" borderId="75" xfId="33" applyFont="1" applyFill="1" applyBorder="1" applyAlignment="1">
      <alignment horizontal="center" vertical="center" wrapText="1"/>
    </xf>
    <xf numFmtId="0" fontId="36" fillId="0" borderId="27" xfId="0" applyFont="1" applyFill="1" applyBorder="1" applyAlignment="1">
      <alignment horizontal="center" vertical="center" wrapText="1"/>
    </xf>
    <xf numFmtId="0" fontId="37" fillId="0" borderId="15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3" fontId="39" fillId="0" borderId="23" xfId="0" applyNumberFormat="1" applyFont="1" applyFill="1" applyBorder="1" applyAlignment="1">
      <alignment horizontal="right" vertical="center" indent="1"/>
    </xf>
    <xf numFmtId="0" fontId="1" fillId="0" borderId="37" xfId="33" applyFont="1" applyFill="1" applyBorder="1" applyAlignment="1">
      <alignment horizontal="center" vertical="center" wrapText="1"/>
    </xf>
    <xf numFmtId="0" fontId="1" fillId="0" borderId="29" xfId="33" applyFont="1" applyFill="1" applyBorder="1" applyAlignment="1">
      <alignment horizontal="center" vertical="center" wrapText="1"/>
    </xf>
    <xf numFmtId="0" fontId="1" fillId="0" borderId="29" xfId="33" applyNumberFormat="1" applyFont="1" applyFill="1" applyBorder="1" applyAlignment="1">
      <alignment horizontal="center" vertical="center" wrapText="1"/>
    </xf>
    <xf numFmtId="3" fontId="4" fillId="0" borderId="29" xfId="38" applyNumberFormat="1" applyFont="1" applyFill="1" applyBorder="1" applyAlignment="1">
      <alignment horizontal="right" vertical="center" indent="1"/>
    </xf>
    <xf numFmtId="3" fontId="4" fillId="0" borderId="55" xfId="0" applyNumberFormat="1" applyFont="1" applyFill="1" applyBorder="1" applyAlignment="1">
      <alignment horizontal="right" vertical="center" wrapText="1" indent="1"/>
    </xf>
    <xf numFmtId="0" fontId="1" fillId="0" borderId="0" xfId="33" applyFont="1" applyFill="1" applyBorder="1" applyAlignment="1">
      <alignment horizontal="center"/>
    </xf>
    <xf numFmtId="0" fontId="3" fillId="0" borderId="10" xfId="33" applyNumberFormat="1" applyFont="1" applyFill="1" applyBorder="1" applyAlignment="1">
      <alignment horizontal="center" vertical="center" wrapText="1"/>
    </xf>
    <xf numFmtId="164" fontId="1" fillId="0" borderId="10" xfId="33" applyNumberFormat="1" applyFont="1" applyFill="1" applyBorder="1" applyAlignment="1">
      <alignment horizontal="center" vertical="center" wrapText="1"/>
    </xf>
    <xf numFmtId="3" fontId="4" fillId="0" borderId="10" xfId="38" applyNumberFormat="1" applyFont="1" applyFill="1" applyBorder="1" applyAlignment="1">
      <alignment horizontal="right" vertical="center" indent="1"/>
    </xf>
    <xf numFmtId="3" fontId="4" fillId="0" borderId="49" xfId="0" applyNumberFormat="1" applyFont="1" applyFill="1" applyBorder="1" applyAlignment="1">
      <alignment horizontal="right" vertical="center" wrapText="1" indent="1"/>
    </xf>
    <xf numFmtId="0" fontId="4" fillId="0" borderId="33" xfId="34" applyFont="1" applyFill="1" applyBorder="1" applyAlignment="1">
      <alignment horizontal="right" vertical="center" wrapText="1" indent="1"/>
    </xf>
    <xf numFmtId="0" fontId="4" fillId="0" borderId="10" xfId="0" applyNumberFormat="1" applyFont="1" applyFill="1" applyBorder="1" applyAlignment="1">
      <alignment horizontal="center" vertical="center" wrapText="1"/>
    </xf>
    <xf numFmtId="0" fontId="1" fillId="0" borderId="11" xfId="33" applyFont="1" applyFill="1" applyBorder="1" applyAlignment="1">
      <alignment horizontal="center" vertical="center" wrapText="1"/>
    </xf>
    <xf numFmtId="0" fontId="26" fillId="0" borderId="31" xfId="0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26" fillId="0" borderId="17" xfId="0" applyFont="1" applyFill="1" applyBorder="1" applyAlignment="1">
      <alignment horizontal="left" vertical="center" indent="1"/>
    </xf>
    <xf numFmtId="164" fontId="6" fillId="0" borderId="59" xfId="33" applyNumberFormat="1" applyFont="1" applyFill="1" applyBorder="1" applyAlignment="1">
      <alignment horizontal="center" vertical="center" textRotation="90" wrapText="1"/>
    </xf>
    <xf numFmtId="0" fontId="26" fillId="0" borderId="65" xfId="30" applyFont="1" applyFill="1" applyBorder="1" applyAlignment="1">
      <alignment horizontal="left" vertical="center"/>
    </xf>
    <xf numFmtId="0" fontId="26" fillId="0" borderId="59" xfId="30" applyFont="1" applyFill="1" applyBorder="1" applyAlignment="1">
      <alignment horizontal="left" vertical="center"/>
    </xf>
    <xf numFmtId="0" fontId="26" fillId="0" borderId="61" xfId="30" applyFont="1" applyFill="1" applyBorder="1" applyAlignment="1">
      <alignment horizontal="left" vertical="center"/>
    </xf>
    <xf numFmtId="49" fontId="25" fillId="0" borderId="12" xfId="39" applyNumberFormat="1" applyFont="1" applyFill="1" applyBorder="1" applyAlignment="1">
      <alignment horizontal="left" vertical="center" wrapText="1" indent="1"/>
    </xf>
    <xf numFmtId="2" fontId="25" fillId="0" borderId="12" xfId="39" applyNumberFormat="1" applyFont="1" applyFill="1" applyBorder="1" applyAlignment="1">
      <alignment horizontal="left" vertical="center" wrapText="1" indent="1"/>
    </xf>
    <xf numFmtId="2" fontId="25" fillId="0" borderId="53" xfId="39" applyNumberFormat="1" applyFont="1" applyFill="1" applyBorder="1" applyAlignment="1">
      <alignment horizontal="left" vertical="center" wrapText="1" indent="1"/>
    </xf>
    <xf numFmtId="0" fontId="1" fillId="0" borderId="10" xfId="33" applyNumberFormat="1" applyFont="1" applyFill="1" applyBorder="1" applyAlignment="1">
      <alignment horizontal="center" vertical="center" wrapText="1"/>
    </xf>
    <xf numFmtId="0" fontId="25" fillId="0" borderId="62" xfId="34" applyFont="1" applyFill="1" applyBorder="1" applyAlignment="1">
      <alignment horizontal="right" vertical="center" wrapText="1" indent="1"/>
    </xf>
    <xf numFmtId="3" fontId="25" fillId="0" borderId="41" xfId="0" applyNumberFormat="1" applyFont="1" applyFill="1" applyBorder="1" applyAlignment="1">
      <alignment horizontal="right" vertical="center" wrapText="1" indent="1"/>
    </xf>
    <xf numFmtId="0" fontId="4" fillId="0" borderId="35" xfId="34" applyFont="1" applyFill="1" applyBorder="1" applyAlignment="1">
      <alignment horizontal="right" vertical="center" wrapText="1" indent="1"/>
    </xf>
    <xf numFmtId="3" fontId="4" fillId="0" borderId="33" xfId="0" applyNumberFormat="1" applyFont="1" applyFill="1" applyBorder="1" applyAlignment="1">
      <alignment horizontal="right" vertical="center" wrapText="1" indent="1"/>
    </xf>
    <xf numFmtId="0" fontId="1" fillId="0" borderId="15" xfId="37" applyFont="1" applyFill="1" applyBorder="1" applyAlignment="1">
      <alignment horizontal="center" vertical="center"/>
    </xf>
    <xf numFmtId="0" fontId="1" fillId="0" borderId="29" xfId="37" applyFont="1" applyFill="1" applyBorder="1" applyAlignment="1">
      <alignment horizontal="center" vertical="center" wrapText="1"/>
    </xf>
    <xf numFmtId="0" fontId="1" fillId="0" borderId="42" xfId="33" applyFont="1" applyFill="1" applyBorder="1" applyAlignment="1">
      <alignment horizontal="center" vertical="center" wrapText="1"/>
    </xf>
    <xf numFmtId="0" fontId="1" fillId="0" borderId="28" xfId="33" applyFont="1" applyFill="1" applyBorder="1" applyAlignment="1">
      <alignment horizontal="center" vertical="center" wrapText="1"/>
    </xf>
    <xf numFmtId="0" fontId="3" fillId="0" borderId="28" xfId="33" applyNumberFormat="1" applyFont="1" applyFill="1" applyBorder="1" applyAlignment="1">
      <alignment horizontal="center" vertical="center" wrapText="1"/>
    </xf>
    <xf numFmtId="164" fontId="1" fillId="0" borderId="28" xfId="33" applyNumberFormat="1" applyFont="1" applyFill="1" applyBorder="1" applyAlignment="1">
      <alignment horizontal="center" vertical="center" wrapText="1"/>
    </xf>
    <xf numFmtId="3" fontId="4" fillId="0" borderId="28" xfId="38" applyNumberFormat="1" applyFont="1" applyFill="1" applyBorder="1" applyAlignment="1">
      <alignment horizontal="right" vertical="center" indent="1"/>
    </xf>
    <xf numFmtId="0" fontId="4" fillId="0" borderId="28" xfId="38" applyNumberFormat="1" applyFont="1" applyFill="1" applyBorder="1" applyAlignment="1">
      <alignment horizontal="center" vertical="center"/>
    </xf>
    <xf numFmtId="3" fontId="4" fillId="0" borderId="74" xfId="0" applyNumberFormat="1" applyFont="1" applyFill="1" applyBorder="1" applyAlignment="1">
      <alignment horizontal="right" vertical="center" wrapText="1" indent="1"/>
    </xf>
    <xf numFmtId="0" fontId="4" fillId="0" borderId="40" xfId="34" applyFont="1" applyFill="1" applyBorder="1" applyAlignment="1">
      <alignment horizontal="right" vertical="center" wrapText="1" indent="1"/>
    </xf>
    <xf numFmtId="3" fontId="28" fillId="0" borderId="18" xfId="0" applyNumberFormat="1" applyFont="1" applyFill="1" applyBorder="1" applyAlignment="1">
      <alignment horizontal="right" vertical="center" indent="1"/>
    </xf>
    <xf numFmtId="0" fontId="1" fillId="0" borderId="29" xfId="37" applyFont="1" applyFill="1" applyBorder="1" applyAlignment="1">
      <alignment horizontal="center" vertical="center"/>
    </xf>
    <xf numFmtId="0" fontId="5" fillId="0" borderId="28" xfId="37" applyFont="1" applyFill="1" applyBorder="1" applyAlignment="1">
      <alignment horizontal="center" vertical="center"/>
    </xf>
    <xf numFmtId="3" fontId="28" fillId="0" borderId="28" xfId="38" applyNumberFormat="1" applyFont="1" applyFill="1" applyBorder="1" applyAlignment="1">
      <alignment horizontal="right" vertical="center" indent="1"/>
    </xf>
    <xf numFmtId="3" fontId="25" fillId="0" borderId="18" xfId="37" applyNumberFormat="1" applyFont="1" applyFill="1" applyBorder="1" applyAlignment="1">
      <alignment horizontal="right" vertical="center" wrapText="1" indent="1"/>
    </xf>
    <xf numFmtId="3" fontId="4" fillId="0" borderId="16" xfId="33" applyNumberFormat="1" applyFont="1" applyFill="1" applyBorder="1" applyAlignment="1">
      <alignment horizontal="right" vertical="center" wrapText="1" indent="1"/>
    </xf>
    <xf numFmtId="3" fontId="4" fillId="0" borderId="76" xfId="33" applyNumberFormat="1" applyFont="1" applyFill="1" applyBorder="1" applyAlignment="1">
      <alignment horizontal="right" vertical="center" wrapText="1" indent="1"/>
    </xf>
    <xf numFmtId="0" fontId="5" fillId="0" borderId="42" xfId="37" applyFont="1" applyFill="1" applyBorder="1" applyAlignment="1">
      <alignment horizontal="center" vertical="center"/>
    </xf>
    <xf numFmtId="0" fontId="0" fillId="0" borderId="28" xfId="0" applyFill="1" applyBorder="1" applyAlignment="1">
      <alignment vertical="center" wrapText="1"/>
    </xf>
    <xf numFmtId="0" fontId="5" fillId="0" borderId="28" xfId="37" applyFont="1" applyFill="1" applyBorder="1" applyAlignment="1">
      <alignment horizontal="center" vertical="center" wrapText="1"/>
    </xf>
    <xf numFmtId="3" fontId="25" fillId="0" borderId="40" xfId="38" applyNumberFormat="1" applyFont="1" applyFill="1" applyBorder="1" applyAlignment="1">
      <alignment horizontal="right" vertical="center" indent="1"/>
    </xf>
    <xf numFmtId="3" fontId="28" fillId="0" borderId="44" xfId="37" applyNumberFormat="1" applyFont="1" applyFill="1" applyBorder="1" applyAlignment="1">
      <alignment horizontal="right" vertical="center" wrapText="1" indent="1"/>
    </xf>
    <xf numFmtId="3" fontId="25" fillId="0" borderId="73" xfId="37" applyNumberFormat="1" applyFont="1" applyFill="1" applyBorder="1" applyAlignment="1">
      <alignment horizontal="right" vertical="center" wrapText="1" indent="1"/>
    </xf>
    <xf numFmtId="3" fontId="28" fillId="0" borderId="40" xfId="37" applyNumberFormat="1" applyFont="1" applyFill="1" applyBorder="1" applyAlignment="1">
      <alignment horizontal="right" vertical="center" wrapText="1" indent="1"/>
    </xf>
    <xf numFmtId="0" fontId="6" fillId="0" borderId="17" xfId="39" applyFont="1" applyFill="1" applyBorder="1" applyAlignment="1">
      <alignment vertical="center"/>
    </xf>
    <xf numFmtId="3" fontId="25" fillId="0" borderId="60" xfId="39" applyNumberFormat="1" applyFont="1" applyFill="1" applyBorder="1" applyAlignment="1">
      <alignment horizontal="left" vertical="center" wrapText="1" indent="1"/>
    </xf>
    <xf numFmtId="0" fontId="26" fillId="0" borderId="12" xfId="35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26" fillId="0" borderId="59" xfId="30" applyFont="1" applyFill="1" applyBorder="1" applyAlignment="1">
      <alignment horizontal="left" vertical="center"/>
    </xf>
    <xf numFmtId="0" fontId="0" fillId="0" borderId="0" xfId="0" applyFill="1"/>
    <xf numFmtId="0" fontId="3" fillId="0" borderId="13" xfId="34" applyFont="1" applyFill="1" applyBorder="1" applyAlignment="1">
      <alignment horizontal="center" vertical="center" wrapText="1"/>
    </xf>
    <xf numFmtId="0" fontId="4" fillId="0" borderId="0" xfId="36" applyFont="1" applyFill="1"/>
    <xf numFmtId="0" fontId="27" fillId="0" borderId="0" xfId="36" applyFont="1" applyFill="1"/>
    <xf numFmtId="3" fontId="27" fillId="0" borderId="0" xfId="36" applyNumberFormat="1" applyFont="1" applyFill="1"/>
    <xf numFmtId="0" fontId="27" fillId="0" borderId="62" xfId="36" applyFont="1" applyFill="1" applyBorder="1"/>
    <xf numFmtId="0" fontId="3" fillId="0" borderId="0" xfId="36" applyFont="1" applyFill="1"/>
    <xf numFmtId="0" fontId="27" fillId="0" borderId="75" xfId="36" applyFont="1" applyFill="1" applyBorder="1"/>
    <xf numFmtId="0" fontId="27" fillId="0" borderId="77" xfId="36" applyFont="1" applyFill="1" applyBorder="1"/>
    <xf numFmtId="3" fontId="27" fillId="0" borderId="39" xfId="36" applyNumberFormat="1" applyFont="1" applyFill="1" applyBorder="1"/>
    <xf numFmtId="3" fontId="27" fillId="0" borderId="32" xfId="36" applyNumberFormat="1" applyFont="1" applyFill="1" applyBorder="1"/>
    <xf numFmtId="0" fontId="27" fillId="0" borderId="65" xfId="36" applyFont="1" applyFill="1" applyBorder="1"/>
    <xf numFmtId="0" fontId="27" fillId="0" borderId="59" xfId="36" applyFont="1" applyFill="1" applyBorder="1"/>
    <xf numFmtId="0" fontId="27" fillId="0" borderId="61" xfId="36" applyFont="1" applyFill="1" applyBorder="1"/>
    <xf numFmtId="3" fontId="27" fillId="0" borderId="19" xfId="36" applyNumberFormat="1" applyFont="1" applyFill="1" applyBorder="1"/>
    <xf numFmtId="0" fontId="27" fillId="0" borderId="24" xfId="36" applyFont="1" applyFill="1" applyBorder="1"/>
    <xf numFmtId="0" fontId="27" fillId="0" borderId="0" xfId="36" applyFont="1" applyFill="1" applyBorder="1"/>
    <xf numFmtId="0" fontId="27" fillId="0" borderId="70" xfId="36" applyFont="1" applyFill="1" applyBorder="1"/>
    <xf numFmtId="0" fontId="26" fillId="0" borderId="58" xfId="36" applyFont="1" applyFill="1" applyBorder="1"/>
    <xf numFmtId="0" fontId="26" fillId="0" borderId="20" xfId="36" applyFont="1" applyFill="1" applyBorder="1"/>
    <xf numFmtId="0" fontId="26" fillId="0" borderId="60" xfId="36" applyFont="1" applyFill="1" applyBorder="1"/>
    <xf numFmtId="3" fontId="26" fillId="0" borderId="57" xfId="36" applyNumberFormat="1" applyFont="1" applyFill="1" applyBorder="1"/>
    <xf numFmtId="0" fontId="31" fillId="0" borderId="24" xfId="36" applyFont="1" applyFill="1" applyBorder="1"/>
    <xf numFmtId="0" fontId="41" fillId="0" borderId="31" xfId="36" applyFont="1" applyFill="1" applyBorder="1"/>
    <xf numFmtId="0" fontId="26" fillId="0" borderId="12" xfId="36" applyFont="1" applyFill="1" applyBorder="1"/>
    <xf numFmtId="3" fontId="31" fillId="0" borderId="31" xfId="36" applyNumberFormat="1" applyFont="1" applyFill="1" applyBorder="1"/>
    <xf numFmtId="3" fontId="31" fillId="0" borderId="13" xfId="36" applyNumberFormat="1" applyFont="1" applyFill="1" applyBorder="1"/>
    <xf numFmtId="3" fontId="31" fillId="0" borderId="12" xfId="36" applyNumberFormat="1" applyFont="1" applyFill="1" applyBorder="1"/>
    <xf numFmtId="0" fontId="31" fillId="0" borderId="31" xfId="36" applyFont="1" applyFill="1" applyBorder="1"/>
    <xf numFmtId="0" fontId="1" fillId="0" borderId="17" xfId="36" applyFill="1" applyBorder="1"/>
    <xf numFmtId="0" fontId="3" fillId="0" borderId="19" xfId="31" applyFont="1" applyFill="1" applyBorder="1" applyAlignment="1">
      <alignment horizontal="center" vertical="center" wrapText="1"/>
    </xf>
    <xf numFmtId="0" fontId="4" fillId="0" borderId="16" xfId="34" applyFont="1" applyFill="1" applyBorder="1" applyAlignment="1">
      <alignment horizontal="right" vertical="center" wrapText="1" indent="1"/>
    </xf>
    <xf numFmtId="0" fontId="4" fillId="0" borderId="77" xfId="34" applyFont="1" applyFill="1" applyBorder="1" applyAlignment="1">
      <alignment horizontal="right" vertical="center" wrapText="1" indent="1"/>
    </xf>
    <xf numFmtId="0" fontId="4" fillId="0" borderId="76" xfId="34" applyFont="1" applyFill="1" applyBorder="1" applyAlignment="1">
      <alignment horizontal="right" vertical="center" wrapText="1" indent="1"/>
    </xf>
    <xf numFmtId="0" fontId="3" fillId="0" borderId="19" xfId="34" applyFont="1" applyFill="1" applyBorder="1" applyAlignment="1">
      <alignment horizontal="center" vertical="center" wrapText="1"/>
    </xf>
    <xf numFmtId="0" fontId="4" fillId="0" borderId="32" xfId="34" applyFont="1" applyFill="1" applyBorder="1" applyAlignment="1">
      <alignment horizontal="right" vertical="center" wrapText="1" indent="1"/>
    </xf>
    <xf numFmtId="0" fontId="6" fillId="0" borderId="17" xfId="34" applyFont="1" applyFill="1" applyBorder="1" applyAlignment="1">
      <alignment horizontal="center" vertical="center" wrapText="1"/>
    </xf>
    <xf numFmtId="3" fontId="25" fillId="0" borderId="32" xfId="38" applyNumberFormat="1" applyFont="1" applyFill="1" applyBorder="1" applyAlignment="1">
      <alignment horizontal="right" vertical="center" indent="1"/>
    </xf>
    <xf numFmtId="3" fontId="25" fillId="0" borderId="39" xfId="38" applyNumberFormat="1" applyFont="1" applyFill="1" applyBorder="1" applyAlignment="1">
      <alignment horizontal="right" vertical="center" indent="1"/>
    </xf>
    <xf numFmtId="3" fontId="25" fillId="0" borderId="35" xfId="37" applyNumberFormat="1" applyFont="1" applyFill="1" applyBorder="1" applyAlignment="1">
      <alignment horizontal="right" vertical="center" wrapText="1" indent="1"/>
    </xf>
    <xf numFmtId="3" fontId="25" fillId="0" borderId="32" xfId="37" applyNumberFormat="1" applyFont="1" applyFill="1" applyBorder="1" applyAlignment="1">
      <alignment horizontal="right" vertical="center" wrapText="1" indent="1"/>
    </xf>
    <xf numFmtId="3" fontId="28" fillId="0" borderId="66" xfId="37" applyNumberFormat="1" applyFont="1" applyFill="1" applyBorder="1" applyAlignment="1">
      <alignment horizontal="right" vertical="center" wrapText="1" indent="1"/>
    </xf>
    <xf numFmtId="3" fontId="28" fillId="0" borderId="34" xfId="37" applyNumberFormat="1" applyFont="1" applyFill="1" applyBorder="1" applyAlignment="1">
      <alignment horizontal="right" vertical="center" wrapText="1" indent="1"/>
    </xf>
    <xf numFmtId="3" fontId="39" fillId="0" borderId="35" xfId="0" applyNumberFormat="1" applyFont="1" applyFill="1" applyBorder="1" applyAlignment="1">
      <alignment horizontal="right" vertical="center" indent="1"/>
    </xf>
    <xf numFmtId="3" fontId="39" fillId="0" borderId="33" xfId="0" applyNumberFormat="1" applyFont="1" applyFill="1" applyBorder="1" applyAlignment="1">
      <alignment horizontal="right" vertical="center" indent="1"/>
    </xf>
    <xf numFmtId="3" fontId="3" fillId="0" borderId="59" xfId="33" applyNumberFormat="1" applyFont="1" applyFill="1" applyBorder="1" applyAlignment="1">
      <alignment horizontal="center" vertical="center" wrapText="1"/>
    </xf>
    <xf numFmtId="3" fontId="25" fillId="0" borderId="24" xfId="31" applyNumberFormat="1" applyFont="1" applyFill="1" applyBorder="1" applyAlignment="1">
      <alignment horizontal="right" vertical="center" indent="1"/>
    </xf>
    <xf numFmtId="0" fontId="6" fillId="0" borderId="31" xfId="34" applyFont="1" applyFill="1" applyBorder="1" applyAlignment="1">
      <alignment horizontal="center" vertical="center" wrapText="1"/>
    </xf>
    <xf numFmtId="0" fontId="3" fillId="0" borderId="31" xfId="34" applyFont="1" applyFill="1" applyBorder="1" applyAlignment="1">
      <alignment horizontal="center" vertical="center" wrapText="1"/>
    </xf>
    <xf numFmtId="0" fontId="31" fillId="0" borderId="21" xfId="37" applyFont="1" applyFill="1" applyBorder="1" applyAlignment="1">
      <alignment horizontal="center" vertical="center" wrapText="1"/>
    </xf>
    <xf numFmtId="3" fontId="25" fillId="0" borderId="21" xfId="37" applyNumberFormat="1" applyFont="1" applyFill="1" applyBorder="1" applyAlignment="1">
      <alignment horizontal="right" vertical="center" wrapText="1" indent="1"/>
    </xf>
    <xf numFmtId="0" fontId="5" fillId="0" borderId="46" xfId="37" applyFont="1" applyFill="1" applyBorder="1" applyAlignment="1">
      <alignment horizontal="right" vertical="center" wrapText="1" indent="1"/>
    </xf>
    <xf numFmtId="0" fontId="5" fillId="0" borderId="48" xfId="37" applyFont="1" applyFill="1" applyBorder="1" applyAlignment="1">
      <alignment horizontal="right" vertical="center" wrapText="1" indent="1"/>
    </xf>
    <xf numFmtId="0" fontId="25" fillId="0" borderId="29" xfId="0" applyFont="1" applyFill="1" applyBorder="1" applyAlignment="1" applyProtection="1">
      <alignment horizontal="left" vertical="center" wrapText="1" indent="1"/>
      <protection locked="0"/>
    </xf>
    <xf numFmtId="0" fontId="1" fillId="0" borderId="29" xfId="0" applyFont="1" applyFill="1" applyBorder="1" applyAlignment="1" applyProtection="1">
      <alignment horizontal="left" vertical="center" wrapText="1"/>
      <protection locked="0"/>
    </xf>
    <xf numFmtId="0" fontId="25" fillId="0" borderId="10" xfId="0" applyFont="1" applyFill="1" applyBorder="1" applyAlignment="1" applyProtection="1">
      <alignment horizontal="left" vertical="center" wrapText="1" indent="1"/>
      <protection locked="0"/>
    </xf>
    <xf numFmtId="0" fontId="1" fillId="0" borderId="10" xfId="0" applyFont="1" applyFill="1" applyBorder="1" applyAlignment="1" applyProtection="1">
      <alignment horizontal="left" vertical="center" wrapText="1"/>
      <protection locked="0"/>
    </xf>
    <xf numFmtId="0" fontId="25" fillId="0" borderId="28" xfId="0" applyFont="1" applyFill="1" applyBorder="1" applyAlignment="1" applyProtection="1">
      <alignment horizontal="left" vertical="center" wrapText="1" indent="1"/>
      <protection locked="0"/>
    </xf>
    <xf numFmtId="0" fontId="1" fillId="0" borderId="28" xfId="0" applyFont="1" applyFill="1" applyBorder="1" applyAlignment="1" applyProtection="1">
      <alignment horizontal="left" vertical="center" wrapText="1"/>
      <protection locked="0"/>
    </xf>
    <xf numFmtId="0" fontId="25" fillId="0" borderId="29" xfId="0" applyFont="1" applyFill="1" applyBorder="1" applyAlignment="1" applyProtection="1">
      <alignment horizontal="left" vertical="center" wrapText="1"/>
      <protection locked="0"/>
    </xf>
    <xf numFmtId="0" fontId="25" fillId="0" borderId="15" xfId="0" applyFont="1" applyFill="1" applyBorder="1" applyAlignment="1" applyProtection="1">
      <alignment horizontal="left" vertical="center" wrapText="1"/>
      <protection locked="0"/>
    </xf>
    <xf numFmtId="0" fontId="1" fillId="0" borderId="15" xfId="38" applyFont="1" applyFill="1" applyBorder="1" applyAlignment="1" applyProtection="1">
      <alignment horizontal="left" vertical="center" wrapText="1"/>
      <protection locked="0"/>
    </xf>
    <xf numFmtId="0" fontId="38" fillId="0" borderId="10" xfId="0" applyFont="1" applyFill="1" applyBorder="1" applyAlignment="1" applyProtection="1">
      <alignment vertical="center" wrapText="1"/>
      <protection locked="0"/>
    </xf>
    <xf numFmtId="0" fontId="27" fillId="0" borderId="0" xfId="36" applyFont="1" applyFill="1" applyAlignment="1">
      <alignment horizontal="justify"/>
    </xf>
    <xf numFmtId="49" fontId="25" fillId="0" borderId="12" xfId="39" applyNumberFormat="1" applyFont="1" applyFill="1" applyBorder="1" applyAlignment="1">
      <alignment horizontal="left" vertical="center" wrapText="1" indent="1"/>
    </xf>
    <xf numFmtId="0" fontId="38" fillId="0" borderId="15" xfId="0" applyFont="1" applyFill="1" applyBorder="1" applyAlignment="1" applyProtection="1">
      <alignment vertical="center" wrapText="1"/>
      <protection locked="0"/>
    </xf>
    <xf numFmtId="0" fontId="1" fillId="0" borderId="29" xfId="38" applyFont="1" applyFill="1" applyBorder="1" applyAlignment="1" applyProtection="1">
      <alignment horizontal="left" vertical="center" wrapText="1"/>
      <protection locked="0"/>
    </xf>
    <xf numFmtId="0" fontId="29" fillId="0" borderId="56" xfId="0" applyFont="1" applyFill="1" applyBorder="1" applyAlignment="1" applyProtection="1">
      <alignment horizontal="left" vertical="center" wrapText="1"/>
      <protection locked="0"/>
    </xf>
    <xf numFmtId="0" fontId="29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2" xfId="0" applyFont="1" applyFill="1" applyBorder="1" applyAlignment="1">
      <alignment horizontal="left" vertical="center" indent="1"/>
    </xf>
    <xf numFmtId="0" fontId="26" fillId="0" borderId="59" xfId="30" applyFont="1" applyFill="1" applyBorder="1" applyAlignment="1">
      <alignment horizontal="left" vertical="center"/>
    </xf>
    <xf numFmtId="0" fontId="0" fillId="0" borderId="0" xfId="0" applyFill="1"/>
    <xf numFmtId="0" fontId="25" fillId="25" borderId="10" xfId="0" applyFont="1" applyFill="1" applyBorder="1" applyAlignment="1" applyProtection="1">
      <alignment horizontal="left" vertical="center" wrapText="1" indent="1"/>
      <protection locked="0"/>
    </xf>
    <xf numFmtId="0" fontId="1" fillId="25" borderId="10" xfId="0" applyFont="1" applyFill="1" applyBorder="1" applyAlignment="1" applyProtection="1">
      <alignment horizontal="left" vertical="center" wrapText="1"/>
      <protection locked="0"/>
    </xf>
    <xf numFmtId="0" fontId="1" fillId="25" borderId="11" xfId="33" applyFont="1" applyFill="1" applyBorder="1" applyAlignment="1">
      <alignment horizontal="center" vertical="center" wrapText="1"/>
    </xf>
    <xf numFmtId="0" fontId="1" fillId="25" borderId="10" xfId="33" applyFont="1" applyFill="1" applyBorder="1" applyAlignment="1">
      <alignment horizontal="center" vertical="center" wrapText="1"/>
    </xf>
    <xf numFmtId="0" fontId="1" fillId="25" borderId="10" xfId="0" applyFont="1" applyFill="1" applyBorder="1" applyAlignment="1">
      <alignment horizontal="center" vertical="center"/>
    </xf>
    <xf numFmtId="0" fontId="3" fillId="25" borderId="10" xfId="33" applyNumberFormat="1" applyFont="1" applyFill="1" applyBorder="1" applyAlignment="1">
      <alignment horizontal="center" vertical="center" wrapText="1"/>
    </xf>
    <xf numFmtId="164" fontId="1" fillId="25" borderId="10" xfId="33" applyNumberFormat="1" applyFont="1" applyFill="1" applyBorder="1" applyAlignment="1">
      <alignment horizontal="center" vertical="center" wrapText="1"/>
    </xf>
    <xf numFmtId="3" fontId="4" fillId="25" borderId="10" xfId="38" applyNumberFormat="1" applyFont="1" applyFill="1" applyBorder="1" applyAlignment="1">
      <alignment horizontal="right" vertical="center" indent="1"/>
    </xf>
    <xf numFmtId="0" fontId="4" fillId="25" borderId="10" xfId="38" applyNumberFormat="1" applyFont="1" applyFill="1" applyBorder="1" applyAlignment="1">
      <alignment horizontal="center" vertical="center"/>
    </xf>
    <xf numFmtId="3" fontId="4" fillId="25" borderId="49" xfId="0" applyNumberFormat="1" applyFont="1" applyFill="1" applyBorder="1" applyAlignment="1">
      <alignment horizontal="right" vertical="center" wrapText="1" indent="1"/>
    </xf>
    <xf numFmtId="0" fontId="25" fillId="25" borderId="62" xfId="34" applyFont="1" applyFill="1" applyBorder="1" applyAlignment="1">
      <alignment horizontal="right" vertical="center" wrapText="1" indent="1"/>
    </xf>
    <xf numFmtId="0" fontId="4" fillId="25" borderId="33" xfId="34" applyFont="1" applyFill="1" applyBorder="1" applyAlignment="1">
      <alignment horizontal="right" vertical="center" wrapText="1" indent="1"/>
    </xf>
    <xf numFmtId="0" fontId="4" fillId="25" borderId="32" xfId="34" applyFont="1" applyFill="1" applyBorder="1" applyAlignment="1">
      <alignment horizontal="right" vertical="center" wrapText="1" indent="1"/>
    </xf>
    <xf numFmtId="0" fontId="25" fillId="0" borderId="41" xfId="34" applyFont="1" applyFill="1" applyBorder="1" applyAlignment="1">
      <alignment horizontal="right" vertical="center" wrapText="1" indent="1"/>
    </xf>
    <xf numFmtId="0" fontId="25" fillId="0" borderId="44" xfId="34" applyFont="1" applyFill="1" applyBorder="1" applyAlignment="1">
      <alignment horizontal="right" vertical="center" wrapText="1" indent="1"/>
    </xf>
    <xf numFmtId="3" fontId="4" fillId="0" borderId="77" xfId="33" applyNumberFormat="1" applyFont="1" applyFill="1" applyBorder="1" applyAlignment="1">
      <alignment horizontal="right" vertical="center" wrapText="1" indent="1"/>
    </xf>
    <xf numFmtId="3" fontId="4" fillId="25" borderId="16" xfId="33" applyNumberFormat="1" applyFont="1" applyFill="1" applyBorder="1" applyAlignment="1">
      <alignment horizontal="right" vertical="center" wrapText="1" indent="1"/>
    </xf>
    <xf numFmtId="3" fontId="4" fillId="0" borderId="16" xfId="34" applyNumberFormat="1" applyFont="1" applyFill="1" applyBorder="1" applyAlignment="1">
      <alignment horizontal="right" vertical="center" wrapText="1" indent="1"/>
    </xf>
    <xf numFmtId="0" fontId="25" fillId="0" borderId="35" xfId="34" applyFont="1" applyFill="1" applyBorder="1" applyAlignment="1">
      <alignment horizontal="right" vertical="center" wrapText="1" indent="1"/>
    </xf>
    <xf numFmtId="0" fontId="25" fillId="25" borderId="33" xfId="34" applyFont="1" applyFill="1" applyBorder="1" applyAlignment="1">
      <alignment horizontal="right" vertical="center" wrapText="1" indent="1"/>
    </xf>
    <xf numFmtId="0" fontId="25" fillId="0" borderId="33" xfId="34" applyFont="1" applyFill="1" applyBorder="1" applyAlignment="1">
      <alignment horizontal="right" vertical="center" wrapText="1" indent="1"/>
    </xf>
    <xf numFmtId="0" fontId="1" fillId="25" borderId="42" xfId="33" applyFont="1" applyFill="1" applyBorder="1" applyAlignment="1">
      <alignment horizontal="center" vertical="center" wrapText="1"/>
    </xf>
    <xf numFmtId="0" fontId="1" fillId="25" borderId="28" xfId="33" applyFont="1" applyFill="1" applyBorder="1" applyAlignment="1">
      <alignment horizontal="center" vertical="center" wrapText="1"/>
    </xf>
    <xf numFmtId="0" fontId="25" fillId="25" borderId="28" xfId="0" applyFont="1" applyFill="1" applyBorder="1" applyAlignment="1" applyProtection="1">
      <alignment horizontal="left" vertical="center" wrapText="1" indent="1"/>
      <protection locked="0"/>
    </xf>
    <xf numFmtId="0" fontId="1" fillId="25" borderId="28" xfId="0" applyFont="1" applyFill="1" applyBorder="1" applyAlignment="1" applyProtection="1">
      <alignment horizontal="left" vertical="center" wrapText="1"/>
      <protection locked="0"/>
    </xf>
    <xf numFmtId="0" fontId="3" fillId="25" borderId="28" xfId="33" applyNumberFormat="1" applyFont="1" applyFill="1" applyBorder="1" applyAlignment="1">
      <alignment horizontal="center" vertical="center" wrapText="1"/>
    </xf>
    <xf numFmtId="164" fontId="1" fillId="25" borderId="28" xfId="33" applyNumberFormat="1" applyFont="1" applyFill="1" applyBorder="1" applyAlignment="1">
      <alignment horizontal="center" vertical="center" wrapText="1"/>
    </xf>
    <xf numFmtId="3" fontId="4" fillId="25" borderId="28" xfId="38" applyNumberFormat="1" applyFont="1" applyFill="1" applyBorder="1" applyAlignment="1">
      <alignment horizontal="right" vertical="center" indent="1"/>
    </xf>
    <xf numFmtId="0" fontId="4" fillId="25" borderId="28" xfId="38" applyNumberFormat="1" applyFont="1" applyFill="1" applyBorder="1" applyAlignment="1">
      <alignment horizontal="center" vertical="center"/>
    </xf>
    <xf numFmtId="3" fontId="4" fillId="25" borderId="74" xfId="0" applyNumberFormat="1" applyFont="1" applyFill="1" applyBorder="1" applyAlignment="1">
      <alignment horizontal="right" vertical="center" wrapText="1" indent="1"/>
    </xf>
    <xf numFmtId="0" fontId="4" fillId="25" borderId="40" xfId="34" applyFont="1" applyFill="1" applyBorder="1" applyAlignment="1">
      <alignment horizontal="right" vertical="center" wrapText="1" indent="1"/>
    </xf>
    <xf numFmtId="0" fontId="4" fillId="25" borderId="76" xfId="34" applyFont="1" applyFill="1" applyBorder="1" applyAlignment="1">
      <alignment horizontal="right" vertical="center" wrapText="1" indent="1"/>
    </xf>
    <xf numFmtId="0" fontId="25" fillId="25" borderId="44" xfId="34" applyFont="1" applyFill="1" applyBorder="1" applyAlignment="1">
      <alignment horizontal="right" vertical="center" wrapText="1" indent="1"/>
    </xf>
    <xf numFmtId="0" fontId="25" fillId="25" borderId="34" xfId="34" applyFont="1" applyFill="1" applyBorder="1" applyAlignment="1">
      <alignment horizontal="right" vertical="center" wrapText="1" indent="1"/>
    </xf>
    <xf numFmtId="3" fontId="4" fillId="25" borderId="76" xfId="33" applyNumberFormat="1" applyFont="1" applyFill="1" applyBorder="1" applyAlignment="1">
      <alignment horizontal="right" vertical="center" wrapText="1" indent="1"/>
    </xf>
    <xf numFmtId="0" fontId="5" fillId="25" borderId="14" xfId="37" applyFont="1" applyFill="1" applyBorder="1" applyAlignment="1">
      <alignment horizontal="center" vertical="center"/>
    </xf>
    <xf numFmtId="0" fontId="1" fillId="25" borderId="15" xfId="37" applyFont="1" applyFill="1" applyBorder="1" applyAlignment="1">
      <alignment horizontal="center" vertical="center"/>
    </xf>
    <xf numFmtId="0" fontId="5" fillId="25" borderId="15" xfId="37" applyFont="1" applyFill="1" applyBorder="1" applyAlignment="1">
      <alignment horizontal="center" vertical="center"/>
    </xf>
    <xf numFmtId="0" fontId="25" fillId="25" borderId="15" xfId="0" applyFont="1" applyFill="1" applyBorder="1" applyAlignment="1" applyProtection="1">
      <alignment horizontal="left" vertical="center" wrapText="1"/>
      <protection locked="0"/>
    </xf>
    <xf numFmtId="0" fontId="1" fillId="25" borderId="15" xfId="38" applyFont="1" applyFill="1" applyBorder="1" applyAlignment="1" applyProtection="1">
      <alignment horizontal="left" vertical="center" wrapText="1"/>
      <protection locked="0"/>
    </xf>
    <xf numFmtId="0" fontId="5" fillId="25" borderId="15" xfId="37" applyFont="1" applyFill="1" applyBorder="1" applyAlignment="1">
      <alignment horizontal="center" vertical="center" wrapText="1"/>
    </xf>
    <xf numFmtId="0" fontId="1" fillId="25" borderId="15" xfId="37" applyFont="1" applyFill="1" applyBorder="1" applyAlignment="1">
      <alignment horizontal="center" vertical="center" wrapText="1"/>
    </xf>
    <xf numFmtId="3" fontId="28" fillId="25" borderId="15" xfId="38" applyNumberFormat="1" applyFont="1" applyFill="1" applyBorder="1" applyAlignment="1">
      <alignment horizontal="right" vertical="center" indent="1"/>
    </xf>
    <xf numFmtId="0" fontId="5" fillId="25" borderId="15" xfId="37" applyFont="1" applyFill="1" applyBorder="1" applyAlignment="1">
      <alignment horizontal="right" vertical="center" wrapText="1" indent="1"/>
    </xf>
    <xf numFmtId="3" fontId="28" fillId="25" borderId="56" xfId="37" applyNumberFormat="1" applyFont="1" applyFill="1" applyBorder="1" applyAlignment="1">
      <alignment horizontal="right" vertical="center" wrapText="1" indent="1"/>
    </xf>
    <xf numFmtId="3" fontId="25" fillId="25" borderId="39" xfId="38" applyNumberFormat="1" applyFont="1" applyFill="1" applyBorder="1" applyAlignment="1">
      <alignment horizontal="right" vertical="center" indent="1"/>
    </xf>
    <xf numFmtId="3" fontId="28" fillId="25" borderId="62" xfId="37" applyNumberFormat="1" applyFont="1" applyFill="1" applyBorder="1" applyAlignment="1">
      <alignment horizontal="right" vertical="center" wrapText="1" indent="1"/>
    </xf>
    <xf numFmtId="3" fontId="25" fillId="25" borderId="32" xfId="37" applyNumberFormat="1" applyFont="1" applyFill="1" applyBorder="1" applyAlignment="1">
      <alignment horizontal="right" vertical="center" wrapText="1" indent="1"/>
    </xf>
    <xf numFmtId="3" fontId="25" fillId="25" borderId="70" xfId="37" applyNumberFormat="1" applyFont="1" applyFill="1" applyBorder="1" applyAlignment="1">
      <alignment horizontal="right" vertical="center" wrapText="1" indent="1"/>
    </xf>
    <xf numFmtId="0" fontId="5" fillId="0" borderId="10" xfId="37" applyFont="1" applyFill="1" applyBorder="1" applyAlignment="1">
      <alignment horizontal="center" vertical="center" wrapText="1"/>
    </xf>
    <xf numFmtId="3" fontId="4" fillId="25" borderId="33" xfId="37" applyNumberFormat="1" applyFont="1" applyFill="1" applyBorder="1" applyAlignment="1">
      <alignment horizontal="right" vertical="center" wrapText="1" indent="1"/>
    </xf>
    <xf numFmtId="0" fontId="1" fillId="25" borderId="15" xfId="37" applyFont="1" applyFill="1" applyBorder="1" applyAlignment="1">
      <alignment horizontal="right" vertical="center" wrapText="1" indent="1"/>
    </xf>
    <xf numFmtId="3" fontId="25" fillId="25" borderId="32" xfId="38" applyNumberFormat="1" applyFont="1" applyFill="1" applyBorder="1" applyAlignment="1">
      <alignment horizontal="right" vertical="center" indent="1"/>
    </xf>
    <xf numFmtId="3" fontId="25" fillId="25" borderId="33" xfId="38" applyNumberFormat="1" applyFont="1" applyFill="1" applyBorder="1" applyAlignment="1">
      <alignment horizontal="right" vertical="center" indent="1"/>
    </xf>
    <xf numFmtId="0" fontId="1" fillId="25" borderId="30" xfId="37" applyFont="1" applyFill="1" applyBorder="1" applyAlignment="1">
      <alignment horizontal="center" vertical="center" wrapText="1"/>
    </xf>
    <xf numFmtId="3" fontId="38" fillId="0" borderId="77" xfId="0" applyNumberFormat="1" applyFont="1" applyFill="1" applyBorder="1" applyAlignment="1">
      <alignment horizontal="right" vertical="center" indent="1"/>
    </xf>
    <xf numFmtId="3" fontId="38" fillId="0" borderId="16" xfId="0" applyNumberFormat="1" applyFont="1" applyFill="1" applyBorder="1" applyAlignment="1">
      <alignment horizontal="right" vertical="center" indent="1"/>
    </xf>
    <xf numFmtId="0" fontId="29" fillId="25" borderId="14" xfId="0" applyFont="1" applyFill="1" applyBorder="1" applyAlignment="1">
      <alignment horizontal="center" vertical="center" wrapText="1"/>
    </xf>
    <xf numFmtId="0" fontId="29" fillId="25" borderId="15" xfId="0" applyFont="1" applyFill="1" applyBorder="1" applyAlignment="1">
      <alignment horizontal="center" vertical="center" wrapText="1"/>
    </xf>
    <xf numFmtId="0" fontId="38" fillId="25" borderId="51" xfId="0" applyFont="1" applyFill="1" applyBorder="1" applyAlignment="1" applyProtection="1">
      <alignment vertical="center" wrapText="1"/>
      <protection locked="0"/>
    </xf>
    <xf numFmtId="0" fontId="29" fillId="25" borderId="43" xfId="0" applyFont="1" applyFill="1" applyBorder="1" applyAlignment="1" applyProtection="1">
      <alignment horizontal="left" vertical="center" wrapText="1"/>
      <protection locked="0"/>
    </xf>
    <xf numFmtId="0" fontId="36" fillId="25" borderId="15" xfId="0" applyFont="1" applyFill="1" applyBorder="1" applyAlignment="1">
      <alignment horizontal="center" vertical="center" wrapText="1"/>
    </xf>
    <xf numFmtId="0" fontId="39" fillId="25" borderId="15" xfId="0" applyFont="1" applyFill="1" applyBorder="1" applyAlignment="1">
      <alignment horizontal="center" vertical="center" wrapText="1"/>
    </xf>
    <xf numFmtId="3" fontId="39" fillId="25" borderId="28" xfId="0" applyNumberFormat="1" applyFont="1" applyFill="1" applyBorder="1" applyAlignment="1">
      <alignment horizontal="right" vertical="center" indent="1"/>
    </xf>
    <xf numFmtId="0" fontId="4" fillId="25" borderId="15" xfId="0" applyNumberFormat="1" applyFont="1" applyFill="1" applyBorder="1" applyAlignment="1">
      <alignment horizontal="center" vertical="center"/>
    </xf>
    <xf numFmtId="3" fontId="39" fillId="25" borderId="56" xfId="0" applyNumberFormat="1" applyFont="1" applyFill="1" applyBorder="1" applyAlignment="1">
      <alignment horizontal="right" vertical="center" indent="1"/>
    </xf>
    <xf numFmtId="3" fontId="25" fillId="25" borderId="70" xfId="0" applyNumberFormat="1" applyFont="1" applyFill="1" applyBorder="1" applyAlignment="1">
      <alignment horizontal="right" vertical="center" indent="1"/>
    </xf>
    <xf numFmtId="3" fontId="39" fillId="25" borderId="33" xfId="0" applyNumberFormat="1" applyFont="1" applyFill="1" applyBorder="1" applyAlignment="1">
      <alignment horizontal="right" vertical="center" indent="1"/>
    </xf>
    <xf numFmtId="3" fontId="39" fillId="25" borderId="41" xfId="0" applyNumberFormat="1" applyFont="1" applyFill="1" applyBorder="1" applyAlignment="1">
      <alignment horizontal="right" vertical="center" indent="1"/>
    </xf>
    <xf numFmtId="3" fontId="38" fillId="25" borderId="33" xfId="0" applyNumberFormat="1" applyFont="1" applyFill="1" applyBorder="1" applyAlignment="1">
      <alignment horizontal="right" vertical="center" indent="1"/>
    </xf>
    <xf numFmtId="3" fontId="38" fillId="25" borderId="16" xfId="0" applyNumberFormat="1" applyFont="1" applyFill="1" applyBorder="1" applyAlignment="1">
      <alignment horizontal="right" vertical="center" indent="1"/>
    </xf>
    <xf numFmtId="3" fontId="39" fillId="25" borderId="57" xfId="0" applyNumberFormat="1" applyFont="1" applyFill="1" applyBorder="1" applyAlignment="1">
      <alignment horizontal="right" vertical="center" indent="1"/>
    </xf>
    <xf numFmtId="3" fontId="39" fillId="25" borderId="20" xfId="0" applyNumberFormat="1" applyFont="1" applyFill="1" applyBorder="1" applyAlignment="1">
      <alignment horizontal="right" vertical="center" indent="1"/>
    </xf>
    <xf numFmtId="3" fontId="38" fillId="25" borderId="60" xfId="0" applyNumberFormat="1" applyFont="1" applyFill="1" applyBorder="1" applyAlignment="1">
      <alignment horizontal="right" vertical="center" indent="1"/>
    </xf>
    <xf numFmtId="3" fontId="1" fillId="25" borderId="33" xfId="0" applyNumberFormat="1" applyFont="1" applyFill="1" applyBorder="1" applyAlignment="1">
      <alignment horizontal="right" vertical="center" indent="1"/>
    </xf>
    <xf numFmtId="3" fontId="1" fillId="25" borderId="57" xfId="0" applyNumberFormat="1" applyFont="1" applyFill="1" applyBorder="1" applyAlignment="1">
      <alignment horizontal="right" vertical="center" wrapText="1" indent="1"/>
    </xf>
    <xf numFmtId="3" fontId="1" fillId="25" borderId="33" xfId="0" applyNumberFormat="1" applyFont="1" applyFill="1" applyBorder="1" applyAlignment="1">
      <alignment horizontal="right" vertical="center" wrapText="1" indent="1"/>
    </xf>
    <xf numFmtId="3" fontId="25" fillId="25" borderId="24" xfId="0" applyNumberFormat="1" applyFont="1" applyFill="1" applyBorder="1" applyAlignment="1">
      <alignment horizontal="right" vertical="center" indent="1"/>
    </xf>
    <xf numFmtId="3" fontId="46" fillId="25" borderId="57" xfId="0" applyNumberFormat="1" applyFont="1" applyFill="1" applyBorder="1" applyAlignment="1">
      <alignment horizontal="right" vertical="center" indent="1"/>
    </xf>
    <xf numFmtId="0" fontId="1" fillId="25" borderId="15" xfId="39" applyFont="1" applyFill="1" applyBorder="1" applyAlignment="1">
      <alignment horizontal="center" vertical="center"/>
    </xf>
    <xf numFmtId="0" fontId="3" fillId="25" borderId="10" xfId="0" applyFont="1" applyFill="1" applyBorder="1" applyAlignment="1" applyProtection="1">
      <alignment vertical="center" wrapText="1"/>
      <protection locked="0"/>
    </xf>
    <xf numFmtId="0" fontId="1" fillId="25" borderId="10" xfId="40" applyFont="1" applyFill="1" applyBorder="1" applyAlignment="1" applyProtection="1">
      <alignment horizontal="left" vertical="center" wrapText="1"/>
      <protection locked="0"/>
    </xf>
    <xf numFmtId="0" fontId="1" fillId="25" borderId="10" xfId="40" applyFont="1" applyFill="1" applyBorder="1" applyAlignment="1">
      <alignment horizontal="center" vertical="center" wrapText="1"/>
    </xf>
    <xf numFmtId="0" fontId="1" fillId="25" borderId="10" xfId="39" applyFont="1" applyFill="1" applyBorder="1" applyAlignment="1">
      <alignment horizontal="center" vertical="center" wrapText="1"/>
    </xf>
    <xf numFmtId="3" fontId="4" fillId="25" borderId="10" xfId="39" applyNumberFormat="1" applyFont="1" applyFill="1" applyBorder="1" applyAlignment="1">
      <alignment horizontal="right" vertical="center" indent="1"/>
    </xf>
    <xf numFmtId="3" fontId="28" fillId="25" borderId="18" xfId="39" applyNumberFormat="1" applyFont="1" applyFill="1" applyBorder="1" applyAlignment="1">
      <alignment horizontal="right" vertical="center" indent="1"/>
    </xf>
    <xf numFmtId="3" fontId="25" fillId="25" borderId="57" xfId="39" applyNumberFormat="1" applyFont="1" applyFill="1" applyBorder="1" applyAlignment="1">
      <alignment horizontal="right" vertical="center" indent="1"/>
    </xf>
    <xf numFmtId="3" fontId="28" fillId="25" borderId="32" xfId="39" applyNumberFormat="1" applyFont="1" applyFill="1" applyBorder="1" applyAlignment="1">
      <alignment horizontal="right" vertical="center" indent="1"/>
    </xf>
    <xf numFmtId="0" fontId="1" fillId="25" borderId="22" xfId="39" applyFont="1" applyFill="1" applyBorder="1" applyAlignment="1">
      <alignment horizontal="center" vertical="center" wrapText="1"/>
    </xf>
    <xf numFmtId="0" fontId="1" fillId="25" borderId="23" xfId="39" applyFont="1" applyFill="1" applyBorder="1" applyAlignment="1">
      <alignment horizontal="center" vertical="center"/>
    </xf>
    <xf numFmtId="0" fontId="1" fillId="25" borderId="29" xfId="40" applyFont="1" applyFill="1" applyBorder="1" applyAlignment="1" applyProtection="1">
      <alignment horizontal="left" vertical="center" wrapText="1"/>
      <protection locked="0"/>
    </xf>
    <xf numFmtId="0" fontId="1" fillId="25" borderId="29" xfId="40" applyFont="1" applyFill="1" applyBorder="1" applyAlignment="1">
      <alignment horizontal="center" vertical="center" wrapText="1"/>
    </xf>
    <xf numFmtId="0" fontId="1" fillId="25" borderId="29" xfId="39" applyFont="1" applyFill="1" applyBorder="1" applyAlignment="1">
      <alignment horizontal="center" vertical="center" wrapText="1"/>
    </xf>
    <xf numFmtId="3" fontId="4" fillId="25" borderId="29" xfId="39" applyNumberFormat="1" applyFont="1" applyFill="1" applyBorder="1" applyAlignment="1">
      <alignment horizontal="right" vertical="center" indent="1"/>
    </xf>
    <xf numFmtId="3" fontId="25" fillId="25" borderId="13" xfId="39" applyNumberFormat="1" applyFont="1" applyFill="1" applyBorder="1" applyAlignment="1">
      <alignment horizontal="right" vertical="center" indent="1"/>
    </xf>
    <xf numFmtId="3" fontId="28" fillId="25" borderId="39" xfId="39" applyNumberFormat="1" applyFont="1" applyFill="1" applyBorder="1" applyAlignment="1">
      <alignment horizontal="right" vertical="center" indent="1"/>
    </xf>
    <xf numFmtId="3" fontId="1" fillId="25" borderId="13" xfId="39" applyNumberFormat="1" applyFont="1" applyFill="1" applyBorder="1" applyAlignment="1">
      <alignment horizontal="right" vertical="center"/>
    </xf>
    <xf numFmtId="3" fontId="3" fillId="0" borderId="61" xfId="39" applyNumberFormat="1" applyFont="1" applyFill="1" applyBorder="1" applyAlignment="1">
      <alignment horizontal="right" vertical="center" wrapText="1"/>
    </xf>
    <xf numFmtId="3" fontId="4" fillId="25" borderId="57" xfId="39" applyNumberFormat="1" applyFont="1" applyFill="1" applyBorder="1" applyAlignment="1">
      <alignment horizontal="right" vertical="center" indent="1"/>
    </xf>
    <xf numFmtId="3" fontId="4" fillId="0" borderId="12" xfId="39" applyNumberFormat="1" applyFont="1" applyFill="1" applyBorder="1" applyAlignment="1">
      <alignment horizontal="right" vertical="center" wrapText="1" indent="1"/>
    </xf>
    <xf numFmtId="3" fontId="4" fillId="0" borderId="59" xfId="39" applyNumberFormat="1" applyFont="1" applyFill="1" applyBorder="1" applyAlignment="1">
      <alignment horizontal="right" vertical="center" wrapText="1" indent="1"/>
    </xf>
    <xf numFmtId="3" fontId="4" fillId="25" borderId="31" xfId="39" applyNumberFormat="1" applyFont="1" applyFill="1" applyBorder="1" applyAlignment="1">
      <alignment horizontal="right" vertical="center" indent="1"/>
    </xf>
    <xf numFmtId="0" fontId="1" fillId="25" borderId="14" xfId="39" applyFont="1" applyFill="1" applyBorder="1" applyAlignment="1">
      <alignment horizontal="center" vertical="center" wrapText="1"/>
    </xf>
    <xf numFmtId="0" fontId="28" fillId="0" borderId="26" xfId="31" applyFont="1" applyFill="1" applyBorder="1" applyAlignment="1">
      <alignment horizontal="center" vertical="center"/>
    </xf>
    <xf numFmtId="3" fontId="25" fillId="0" borderId="52" xfId="31" applyNumberFormat="1" applyFont="1" applyFill="1" applyBorder="1" applyAlignment="1">
      <alignment horizontal="center" vertical="center"/>
    </xf>
    <xf numFmtId="3" fontId="25" fillId="0" borderId="52" xfId="31" applyNumberFormat="1" applyFont="1" applyFill="1" applyBorder="1" applyAlignment="1">
      <alignment horizontal="right" vertical="center" indent="1"/>
    </xf>
    <xf numFmtId="3" fontId="25" fillId="0" borderId="71" xfId="31" applyNumberFormat="1" applyFont="1" applyFill="1" applyBorder="1" applyAlignment="1">
      <alignment horizontal="right" vertical="center" indent="1"/>
    </xf>
    <xf numFmtId="0" fontId="5" fillId="0" borderId="37" xfId="31" applyFont="1" applyFill="1" applyBorder="1" applyAlignment="1">
      <alignment horizontal="center" vertical="center" wrapText="1"/>
    </xf>
    <xf numFmtId="0" fontId="1" fillId="0" borderId="29" xfId="31" applyFont="1" applyFill="1" applyBorder="1" applyAlignment="1">
      <alignment horizontal="center" vertical="center" wrapText="1"/>
    </xf>
    <xf numFmtId="0" fontId="25" fillId="0" borderId="29" xfId="31" applyFont="1" applyFill="1" applyBorder="1" applyAlignment="1" applyProtection="1">
      <alignment vertical="center" wrapText="1"/>
      <protection locked="0"/>
    </xf>
    <xf numFmtId="164" fontId="1" fillId="0" borderId="29" xfId="31" applyNumberFormat="1" applyFont="1" applyFill="1" applyBorder="1" applyAlignment="1" applyProtection="1">
      <alignment horizontal="left" vertical="center" wrapText="1"/>
      <protection locked="0"/>
    </xf>
    <xf numFmtId="3" fontId="1" fillId="0" borderId="29" xfId="31" applyNumberFormat="1" applyFont="1" applyFill="1" applyBorder="1" applyAlignment="1">
      <alignment horizontal="center" vertical="center" wrapText="1"/>
    </xf>
    <xf numFmtId="3" fontId="28" fillId="0" borderId="29" xfId="33" applyNumberFormat="1" applyFont="1" applyFill="1" applyBorder="1" applyAlignment="1">
      <alignment horizontal="right" vertical="center" wrapText="1" indent="1"/>
    </xf>
    <xf numFmtId="0" fontId="26" fillId="0" borderId="59" xfId="0" applyFont="1" applyFill="1" applyBorder="1" applyAlignment="1">
      <alignment horizontal="left" vertical="center" indent="1"/>
    </xf>
    <xf numFmtId="0" fontId="6" fillId="0" borderId="13" xfId="31" applyFont="1" applyFill="1" applyBorder="1" applyAlignment="1">
      <alignment horizontal="center" vertical="center" textRotation="90" wrapText="1"/>
    </xf>
    <xf numFmtId="0" fontId="6" fillId="0" borderId="17" xfId="31" applyFont="1" applyFill="1" applyBorder="1" applyAlignment="1">
      <alignment horizontal="center" vertical="center" textRotation="90" wrapText="1"/>
    </xf>
    <xf numFmtId="3" fontId="28" fillId="0" borderId="46" xfId="33" applyNumberFormat="1" applyFont="1" applyFill="1" applyBorder="1" applyAlignment="1">
      <alignment horizontal="right" vertical="center" wrapText="1" indent="1"/>
    </xf>
    <xf numFmtId="3" fontId="3" fillId="0" borderId="19" xfId="33" applyNumberFormat="1" applyFont="1" applyFill="1" applyBorder="1" applyAlignment="1">
      <alignment horizontal="center" vertical="center" wrapText="1"/>
    </xf>
    <xf numFmtId="3" fontId="25" fillId="0" borderId="57" xfId="31" applyNumberFormat="1" applyFont="1" applyFill="1" applyBorder="1" applyAlignment="1">
      <alignment horizontal="right" vertical="center" indent="1"/>
    </xf>
    <xf numFmtId="3" fontId="25" fillId="0" borderId="35" xfId="33" applyNumberFormat="1" applyFont="1" applyFill="1" applyBorder="1" applyAlignment="1">
      <alignment horizontal="right" vertical="center" wrapText="1" indent="1"/>
    </xf>
    <xf numFmtId="3" fontId="28" fillId="0" borderId="64" xfId="31" applyNumberFormat="1" applyFont="1" applyFill="1" applyBorder="1" applyAlignment="1">
      <alignment horizontal="right" vertical="center" wrapText="1" indent="1"/>
    </xf>
    <xf numFmtId="0" fontId="5" fillId="25" borderId="11" xfId="31" applyFont="1" applyFill="1" applyBorder="1" applyAlignment="1">
      <alignment horizontal="center" vertical="center" wrapText="1"/>
    </xf>
    <xf numFmtId="0" fontId="1" fillId="25" borderId="10" xfId="31" applyFont="1" applyFill="1" applyBorder="1" applyAlignment="1">
      <alignment horizontal="center" vertical="center" wrapText="1"/>
    </xf>
    <xf numFmtId="0" fontId="5" fillId="25" borderId="10" xfId="31" applyFont="1" applyFill="1" applyBorder="1" applyAlignment="1">
      <alignment horizontal="center" vertical="center" wrapText="1"/>
    </xf>
    <xf numFmtId="0" fontId="25" fillId="25" borderId="10" xfId="31" applyFont="1" applyFill="1" applyBorder="1" applyAlignment="1" applyProtection="1">
      <alignment vertical="center" wrapText="1"/>
      <protection locked="0"/>
    </xf>
    <xf numFmtId="164" fontId="1" fillId="25" borderId="10" xfId="31" applyNumberFormat="1" applyFont="1" applyFill="1" applyBorder="1" applyAlignment="1" applyProtection="1">
      <alignment horizontal="left" vertical="center" wrapText="1"/>
      <protection locked="0"/>
    </xf>
    <xf numFmtId="3" fontId="1" fillId="25" borderId="10" xfId="31" applyNumberFormat="1" applyFont="1" applyFill="1" applyBorder="1" applyAlignment="1">
      <alignment horizontal="center" vertical="center" wrapText="1"/>
    </xf>
    <xf numFmtId="3" fontId="28" fillId="25" borderId="10" xfId="33" applyNumberFormat="1" applyFont="1" applyFill="1" applyBorder="1" applyAlignment="1">
      <alignment horizontal="right" vertical="center" wrapText="1" indent="1"/>
    </xf>
    <xf numFmtId="3" fontId="28" fillId="25" borderId="43" xfId="33" applyNumberFormat="1" applyFont="1" applyFill="1" applyBorder="1" applyAlignment="1">
      <alignment horizontal="right" vertical="center" wrapText="1" indent="1"/>
    </xf>
    <xf numFmtId="3" fontId="25" fillId="25" borderId="33" xfId="33" applyNumberFormat="1" applyFont="1" applyFill="1" applyBorder="1" applyAlignment="1">
      <alignment horizontal="right" vertical="center" wrapText="1" indent="1"/>
    </xf>
    <xf numFmtId="3" fontId="25" fillId="0" borderId="35" xfId="31" applyNumberFormat="1" applyFont="1" applyFill="1" applyBorder="1" applyAlignment="1">
      <alignment horizontal="right" vertical="center" wrapText="1" indent="1"/>
    </xf>
    <xf numFmtId="3" fontId="25" fillId="25" borderId="33" xfId="31" applyNumberFormat="1" applyFont="1" applyFill="1" applyBorder="1" applyAlignment="1">
      <alignment horizontal="right" vertical="center" wrapText="1" indent="1"/>
    </xf>
    <xf numFmtId="3" fontId="1" fillId="25" borderId="16" xfId="31" applyNumberFormat="1" applyFont="1" applyFill="1" applyBorder="1" applyAlignment="1">
      <alignment horizontal="right" vertical="center" wrapText="1" indent="1"/>
    </xf>
    <xf numFmtId="3" fontId="4" fillId="0" borderId="38" xfId="33" applyNumberFormat="1" applyFont="1" applyFill="1" applyBorder="1" applyAlignment="1">
      <alignment horizontal="right" vertical="center" wrapText="1" indent="1"/>
    </xf>
    <xf numFmtId="3" fontId="4" fillId="0" borderId="29" xfId="33" applyNumberFormat="1" applyFont="1" applyFill="1" applyBorder="1" applyAlignment="1">
      <alignment horizontal="right" vertical="center" wrapText="1" indent="1"/>
    </xf>
    <xf numFmtId="3" fontId="4" fillId="0" borderId="55" xfId="31" applyNumberFormat="1" applyFont="1" applyFill="1" applyBorder="1" applyAlignment="1">
      <alignment horizontal="right" vertical="center" wrapText="1" indent="1"/>
    </xf>
    <xf numFmtId="3" fontId="4" fillId="25" borderId="51" xfId="33" applyNumberFormat="1" applyFont="1" applyFill="1" applyBorder="1" applyAlignment="1">
      <alignment horizontal="right" vertical="center" wrapText="1" indent="1"/>
    </xf>
    <xf numFmtId="3" fontId="4" fillId="25" borderId="10" xfId="33" applyNumberFormat="1" applyFont="1" applyFill="1" applyBorder="1" applyAlignment="1">
      <alignment horizontal="right" vertical="center" wrapText="1" indent="1"/>
    </xf>
    <xf numFmtId="3" fontId="4" fillId="25" borderId="49" xfId="31" applyNumberFormat="1" applyFont="1" applyFill="1" applyBorder="1" applyAlignment="1">
      <alignment horizontal="right" vertical="center" wrapText="1" indent="1"/>
    </xf>
    <xf numFmtId="3" fontId="27" fillId="25" borderId="32" xfId="36" applyNumberFormat="1" applyFont="1" applyFill="1" applyBorder="1" applyAlignment="1">
      <alignment horizontal="right" vertical="center" indent="1"/>
    </xf>
    <xf numFmtId="3" fontId="44" fillId="25" borderId="32" xfId="36" applyNumberFormat="1" applyFont="1" applyFill="1" applyBorder="1" applyAlignment="1">
      <alignment horizontal="right" vertical="center" indent="1"/>
    </xf>
    <xf numFmtId="0" fontId="5" fillId="25" borderId="26" xfId="31" applyFont="1" applyFill="1" applyBorder="1" applyAlignment="1">
      <alignment horizontal="center" vertical="center" wrapText="1"/>
    </xf>
    <xf numFmtId="0" fontId="1" fillId="25" borderId="52" xfId="31" applyFont="1" applyFill="1" applyBorder="1" applyAlignment="1">
      <alignment horizontal="center" vertical="center" wrapText="1"/>
    </xf>
    <xf numFmtId="0" fontId="5" fillId="25" borderId="52" xfId="31" applyFont="1" applyFill="1" applyBorder="1" applyAlignment="1">
      <alignment horizontal="center" vertical="center" wrapText="1"/>
    </xf>
    <xf numFmtId="0" fontId="1" fillId="25" borderId="52" xfId="0" applyFont="1" applyFill="1" applyBorder="1" applyAlignment="1">
      <alignment horizontal="center" vertical="center"/>
    </xf>
    <xf numFmtId="0" fontId="25" fillId="25" borderId="52" xfId="31" applyFont="1" applyFill="1" applyBorder="1" applyAlignment="1" applyProtection="1">
      <alignment vertical="center" wrapText="1"/>
      <protection locked="0"/>
    </xf>
    <xf numFmtId="164" fontId="1" fillId="25" borderId="52" xfId="31" applyNumberFormat="1" applyFont="1" applyFill="1" applyBorder="1" applyAlignment="1" applyProtection="1">
      <alignment horizontal="left" vertical="center" wrapText="1"/>
      <protection locked="0"/>
    </xf>
    <xf numFmtId="3" fontId="1" fillId="25" borderId="52" xfId="31" applyNumberFormat="1" applyFont="1" applyFill="1" applyBorder="1" applyAlignment="1">
      <alignment horizontal="center" vertical="center" wrapText="1"/>
    </xf>
    <xf numFmtId="164" fontId="1" fillId="25" borderId="52" xfId="33" applyNumberFormat="1" applyFont="1" applyFill="1" applyBorder="1" applyAlignment="1">
      <alignment horizontal="center" vertical="center" wrapText="1"/>
    </xf>
    <xf numFmtId="3" fontId="28" fillId="25" borderId="52" xfId="33" applyNumberFormat="1" applyFont="1" applyFill="1" applyBorder="1" applyAlignment="1">
      <alignment horizontal="right" vertical="center" wrapText="1" indent="1"/>
    </xf>
    <xf numFmtId="3" fontId="28" fillId="25" borderId="71" xfId="33" applyNumberFormat="1" applyFont="1" applyFill="1" applyBorder="1" applyAlignment="1">
      <alignment horizontal="right" vertical="center" wrapText="1" indent="1"/>
    </xf>
    <xf numFmtId="3" fontId="25" fillId="25" borderId="57" xfId="33" applyNumberFormat="1" applyFont="1" applyFill="1" applyBorder="1" applyAlignment="1">
      <alignment horizontal="right" vertical="center" wrapText="1" indent="1"/>
    </xf>
    <xf numFmtId="3" fontId="4" fillId="25" borderId="78" xfId="33" applyNumberFormat="1" applyFont="1" applyFill="1" applyBorder="1" applyAlignment="1">
      <alignment horizontal="right" vertical="center" wrapText="1" indent="1"/>
    </xf>
    <xf numFmtId="3" fontId="4" fillId="25" borderId="52" xfId="33" applyNumberFormat="1" applyFont="1" applyFill="1" applyBorder="1" applyAlignment="1">
      <alignment horizontal="right" vertical="center" wrapText="1" indent="1"/>
    </xf>
    <xf numFmtId="3" fontId="4" fillId="25" borderId="79" xfId="31" applyNumberFormat="1" applyFont="1" applyFill="1" applyBorder="1" applyAlignment="1">
      <alignment horizontal="right" vertical="center" wrapText="1" indent="1"/>
    </xf>
    <xf numFmtId="3" fontId="25" fillId="25" borderId="57" xfId="31" applyNumberFormat="1" applyFont="1" applyFill="1" applyBorder="1" applyAlignment="1">
      <alignment horizontal="right" vertical="center" wrapText="1" indent="1"/>
    </xf>
    <xf numFmtId="3" fontId="1" fillId="25" borderId="60" xfId="31" applyNumberFormat="1" applyFont="1" applyFill="1" applyBorder="1" applyAlignment="1">
      <alignment horizontal="right" vertical="center" wrapText="1" indent="1"/>
    </xf>
    <xf numFmtId="3" fontId="26" fillId="25" borderId="13" xfId="36" applyNumberFormat="1" applyFont="1" applyFill="1" applyBorder="1" applyAlignment="1">
      <alignment horizontal="right" vertical="center" indent="1"/>
    </xf>
    <xf numFmtId="1" fontId="1" fillId="25" borderId="46" xfId="39" applyNumberFormat="1" applyFont="1" applyFill="1" applyBorder="1" applyAlignment="1">
      <alignment horizontal="right" vertical="center" wrapText="1" indent="1"/>
    </xf>
    <xf numFmtId="0" fontId="31" fillId="24" borderId="31" xfId="35" applyFont="1" applyFill="1" applyBorder="1" applyAlignment="1">
      <alignment horizontal="left" vertical="center" indent="1"/>
    </xf>
    <xf numFmtId="0" fontId="31" fillId="24" borderId="12" xfId="35" applyFont="1" applyFill="1" applyBorder="1" applyAlignment="1">
      <alignment horizontal="left" vertical="center" indent="1"/>
    </xf>
    <xf numFmtId="0" fontId="31" fillId="24" borderId="17" xfId="35" applyFont="1" applyFill="1" applyBorder="1" applyAlignment="1">
      <alignment horizontal="left" vertical="center" indent="1"/>
    </xf>
    <xf numFmtId="0" fontId="31" fillId="0" borderId="0" xfId="36" applyFont="1" applyFill="1" applyBorder="1" applyAlignment="1">
      <alignment horizontal="left" vertical="center"/>
    </xf>
    <xf numFmtId="0" fontId="26" fillId="0" borderId="13" xfId="35" applyFont="1" applyFill="1" applyBorder="1" applyAlignment="1">
      <alignment horizontal="center" vertical="center" wrapText="1"/>
    </xf>
    <xf numFmtId="0" fontId="26" fillId="0" borderId="25" xfId="35" applyFont="1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26" fillId="0" borderId="31" xfId="35" applyFont="1" applyFill="1" applyBorder="1" applyAlignment="1">
      <alignment horizontal="left" vertical="center" indent="1"/>
    </xf>
    <xf numFmtId="0" fontId="26" fillId="0" borderId="12" xfId="35" applyFont="1" applyFill="1" applyBorder="1" applyAlignment="1">
      <alignment horizontal="left" vertical="center" indent="1"/>
    </xf>
    <xf numFmtId="0" fontId="4" fillId="0" borderId="0" xfId="36" applyFont="1" applyFill="1" applyAlignment="1">
      <alignment horizontal="justify" wrapText="1"/>
    </xf>
    <xf numFmtId="0" fontId="4" fillId="0" borderId="0" xfId="0" applyFont="1" applyFill="1" applyAlignment="1">
      <alignment horizontal="justify" wrapText="1"/>
    </xf>
    <xf numFmtId="0" fontId="28" fillId="0" borderId="0" xfId="36" applyFont="1" applyFill="1" applyAlignment="1">
      <alignment horizontal="justify" wrapText="1"/>
    </xf>
    <xf numFmtId="0" fontId="27" fillId="0" borderId="0" xfId="36" applyFont="1" applyFill="1" applyAlignment="1">
      <alignment horizontal="justify" wrapText="1"/>
    </xf>
    <xf numFmtId="0" fontId="27" fillId="0" borderId="0" xfId="0" applyFont="1" applyFill="1" applyAlignment="1">
      <alignment horizontal="justify" wrapText="1"/>
    </xf>
    <xf numFmtId="0" fontId="26" fillId="0" borderId="31" xfId="0" applyFont="1" applyFill="1" applyBorder="1" applyAlignment="1">
      <alignment horizontal="left" vertical="center" indent="1"/>
    </xf>
    <xf numFmtId="0" fontId="26" fillId="0" borderId="12" xfId="0" applyFont="1" applyFill="1" applyBorder="1" applyAlignment="1">
      <alignment horizontal="left" vertical="center" indent="1"/>
    </xf>
    <xf numFmtId="0" fontId="26" fillId="0" borderId="17" xfId="0" applyFont="1" applyFill="1" applyBorder="1" applyAlignment="1">
      <alignment horizontal="left" vertical="center" indent="1"/>
    </xf>
    <xf numFmtId="0" fontId="3" fillId="0" borderId="13" xfId="33" applyFont="1" applyFill="1" applyBorder="1" applyAlignment="1">
      <alignment horizontal="center" vertical="center" wrapText="1"/>
    </xf>
    <xf numFmtId="0" fontId="6" fillId="0" borderId="13" xfId="33" applyFont="1" applyFill="1" applyBorder="1" applyAlignment="1">
      <alignment horizontal="center" vertical="center" wrapText="1"/>
    </xf>
    <xf numFmtId="3" fontId="6" fillId="0" borderId="13" xfId="33" applyNumberFormat="1" applyFont="1" applyFill="1" applyBorder="1" applyAlignment="1">
      <alignment horizontal="center" vertical="center" wrapText="1"/>
    </xf>
    <xf numFmtId="3" fontId="6" fillId="0" borderId="19" xfId="33" applyNumberFormat="1" applyFont="1" applyFill="1" applyBorder="1" applyAlignment="1">
      <alignment horizontal="center" vertical="center" wrapText="1"/>
    </xf>
    <xf numFmtId="0" fontId="26" fillId="0" borderId="13" xfId="31" applyFont="1" applyFill="1" applyBorder="1" applyAlignment="1">
      <alignment horizontal="center" vertical="center"/>
    </xf>
    <xf numFmtId="0" fontId="26" fillId="0" borderId="58" xfId="33" applyFont="1" applyFill="1" applyBorder="1" applyAlignment="1">
      <alignment horizontal="left" vertical="center" indent="1"/>
    </xf>
    <xf numFmtId="0" fontId="26" fillId="0" borderId="20" xfId="33" applyFont="1" applyFill="1" applyBorder="1" applyAlignment="1">
      <alignment horizontal="left" vertical="center" indent="1"/>
    </xf>
    <xf numFmtId="0" fontId="26" fillId="0" borderId="60" xfId="33" applyFont="1" applyFill="1" applyBorder="1" applyAlignment="1">
      <alignment horizontal="left" vertical="center" indent="1"/>
    </xf>
    <xf numFmtId="0" fontId="26" fillId="0" borderId="47" xfId="0" applyFont="1" applyFill="1" applyBorder="1" applyAlignment="1">
      <alignment horizontal="left" vertical="center" indent="1"/>
    </xf>
    <xf numFmtId="0" fontId="26" fillId="0" borderId="21" xfId="0" applyFont="1" applyFill="1" applyBorder="1" applyAlignment="1">
      <alignment horizontal="left" vertical="center" indent="1"/>
    </xf>
    <xf numFmtId="164" fontId="6" fillId="0" borderId="13" xfId="33" applyNumberFormat="1" applyFont="1" applyFill="1" applyBorder="1" applyAlignment="1">
      <alignment horizontal="center" vertical="center" wrapText="1"/>
    </xf>
    <xf numFmtId="164" fontId="6" fillId="0" borderId="19" xfId="33" applyNumberFormat="1" applyFont="1" applyFill="1" applyBorder="1" applyAlignment="1">
      <alignment horizontal="center" vertical="center" wrapText="1"/>
    </xf>
    <xf numFmtId="0" fontId="6" fillId="0" borderId="19" xfId="33" applyFont="1" applyFill="1" applyBorder="1" applyAlignment="1">
      <alignment horizontal="center" vertical="center" wrapText="1"/>
    </xf>
    <xf numFmtId="164" fontId="6" fillId="0" borderId="13" xfId="33" applyNumberFormat="1" applyFont="1" applyFill="1" applyBorder="1" applyAlignment="1">
      <alignment horizontal="center" vertical="center" textRotation="90" wrapText="1"/>
    </xf>
    <xf numFmtId="164" fontId="6" fillId="0" borderId="19" xfId="33" applyNumberFormat="1" applyFont="1" applyFill="1" applyBorder="1" applyAlignment="1">
      <alignment horizontal="center" vertical="center" textRotation="90" wrapText="1"/>
    </xf>
    <xf numFmtId="0" fontId="6" fillId="0" borderId="13" xfId="33" applyFont="1" applyFill="1" applyBorder="1" applyAlignment="1">
      <alignment horizontal="center" vertical="center" textRotation="90" wrapText="1"/>
    </xf>
    <xf numFmtId="0" fontId="6" fillId="0" borderId="19" xfId="33" applyFont="1" applyFill="1" applyBorder="1" applyAlignment="1">
      <alignment horizontal="center" vertical="center" textRotation="90" wrapText="1"/>
    </xf>
    <xf numFmtId="0" fontId="6" fillId="0" borderId="19" xfId="33" applyFont="1" applyFill="1" applyBorder="1" applyAlignment="1">
      <alignment horizontal="center" vertical="center" textRotation="91" wrapText="1"/>
    </xf>
    <xf numFmtId="0" fontId="6" fillId="0" borderId="39" xfId="33" applyFont="1" applyFill="1" applyBorder="1" applyAlignment="1">
      <alignment horizontal="center" vertical="center" textRotation="91" wrapText="1"/>
    </xf>
    <xf numFmtId="3" fontId="4" fillId="25" borderId="40" xfId="37" applyNumberFormat="1" applyFont="1" applyFill="1" applyBorder="1" applyAlignment="1">
      <alignment horizontal="right" vertical="center" wrapText="1" indent="1"/>
    </xf>
    <xf numFmtId="3" fontId="4" fillId="25" borderId="32" xfId="37" applyNumberFormat="1" applyFont="1" applyFill="1" applyBorder="1" applyAlignment="1">
      <alignment horizontal="right" vertical="center" wrapText="1" indent="1"/>
    </xf>
    <xf numFmtId="0" fontId="26" fillId="0" borderId="47" xfId="37" applyFont="1" applyFill="1" applyBorder="1" applyAlignment="1">
      <alignment horizontal="left" vertical="center" indent="1"/>
    </xf>
    <xf numFmtId="0" fontId="26" fillId="0" borderId="21" xfId="37" applyFont="1" applyFill="1" applyBorder="1" applyAlignment="1">
      <alignment horizontal="left" vertical="center" indent="1"/>
    </xf>
    <xf numFmtId="0" fontId="0" fillId="0" borderId="0" xfId="0" applyFill="1"/>
    <xf numFmtId="0" fontId="26" fillId="0" borderId="65" xfId="30" applyFont="1" applyFill="1" applyBorder="1" applyAlignment="1">
      <alignment horizontal="left" vertical="center"/>
    </xf>
    <xf numFmtId="0" fontId="26" fillId="0" borderId="59" xfId="30" applyFont="1" applyFill="1" applyBorder="1" applyAlignment="1">
      <alignment horizontal="left" vertical="center"/>
    </xf>
    <xf numFmtId="0" fontId="26" fillId="0" borderId="31" xfId="33" applyFont="1" applyFill="1" applyBorder="1" applyAlignment="1">
      <alignment horizontal="left" vertical="center" indent="1"/>
    </xf>
    <xf numFmtId="0" fontId="26" fillId="0" borderId="12" xfId="33" applyFont="1" applyFill="1" applyBorder="1" applyAlignment="1">
      <alignment horizontal="left" vertical="center" indent="1"/>
    </xf>
    <xf numFmtId="0" fontId="26" fillId="0" borderId="59" xfId="33" applyFont="1" applyFill="1" applyBorder="1" applyAlignment="1">
      <alignment horizontal="left" vertical="center" indent="1"/>
    </xf>
    <xf numFmtId="0" fontId="26" fillId="0" borderId="61" xfId="33" applyFont="1" applyFill="1" applyBorder="1" applyAlignment="1">
      <alignment horizontal="left" vertical="center" indent="1"/>
    </xf>
    <xf numFmtId="0" fontId="42" fillId="0" borderId="31" xfId="0" applyFont="1" applyFill="1" applyBorder="1" applyAlignment="1">
      <alignment horizontal="justify" vertical="center"/>
    </xf>
    <xf numFmtId="0" fontId="42" fillId="0" borderId="12" xfId="0" applyFont="1" applyFill="1" applyBorder="1" applyAlignment="1">
      <alignment horizontal="justify" vertical="center"/>
    </xf>
    <xf numFmtId="0" fontId="42" fillId="0" borderId="17" xfId="0" applyFont="1" applyFill="1" applyBorder="1" applyAlignment="1">
      <alignment horizontal="justify" vertical="center"/>
    </xf>
    <xf numFmtId="164" fontId="6" fillId="0" borderId="39" xfId="33" applyNumberFormat="1" applyFont="1" applyFill="1" applyBorder="1" applyAlignment="1">
      <alignment horizontal="center" vertical="center" wrapText="1"/>
    </xf>
    <xf numFmtId="164" fontId="6" fillId="0" borderId="39" xfId="33" applyNumberFormat="1" applyFont="1" applyFill="1" applyBorder="1" applyAlignment="1">
      <alignment horizontal="center" vertical="center" textRotation="90" wrapText="1"/>
    </xf>
    <xf numFmtId="0" fontId="6" fillId="0" borderId="39" xfId="33" applyFont="1" applyFill="1" applyBorder="1" applyAlignment="1">
      <alignment horizontal="center" vertical="center" wrapText="1"/>
    </xf>
    <xf numFmtId="0" fontId="26" fillId="0" borderId="61" xfId="30" applyFont="1" applyFill="1" applyBorder="1" applyAlignment="1">
      <alignment horizontal="left" vertical="center"/>
    </xf>
    <xf numFmtId="3" fontId="6" fillId="0" borderId="39" xfId="33" applyNumberFormat="1" applyFont="1" applyFill="1" applyBorder="1" applyAlignment="1">
      <alignment horizontal="center" vertical="center" wrapText="1"/>
    </xf>
    <xf numFmtId="3" fontId="6" fillId="0" borderId="65" xfId="33" applyNumberFormat="1" applyFont="1" applyFill="1" applyBorder="1" applyAlignment="1">
      <alignment horizontal="center" vertical="center" wrapText="1"/>
    </xf>
    <xf numFmtId="0" fontId="26" fillId="0" borderId="19" xfId="31" applyFont="1" applyFill="1" applyBorder="1" applyAlignment="1">
      <alignment horizontal="center" vertical="center"/>
    </xf>
    <xf numFmtId="0" fontId="40" fillId="0" borderId="31" xfId="0" applyFont="1" applyFill="1" applyBorder="1" applyAlignment="1">
      <alignment horizontal="left" vertical="center" wrapText="1" indent="1"/>
    </xf>
    <xf numFmtId="0" fontId="40" fillId="0" borderId="12" xfId="0" applyFont="1" applyFill="1" applyBorder="1" applyAlignment="1">
      <alignment horizontal="left" vertical="center" wrapText="1" indent="1"/>
    </xf>
    <xf numFmtId="0" fontId="40" fillId="0" borderId="67" xfId="0" applyFont="1" applyFill="1" applyBorder="1" applyAlignment="1">
      <alignment horizontal="left" vertical="center" wrapText="1" indent="1"/>
    </xf>
    <xf numFmtId="3" fontId="6" fillId="0" borderId="57" xfId="33" applyNumberFormat="1" applyFont="1" applyFill="1" applyBorder="1" applyAlignment="1">
      <alignment horizontal="center" vertical="center" wrapText="1"/>
    </xf>
    <xf numFmtId="0" fontId="26" fillId="0" borderId="31" xfId="31" applyFont="1" applyFill="1" applyBorder="1" applyAlignment="1">
      <alignment horizontal="center" vertical="center"/>
    </xf>
    <xf numFmtId="0" fontId="26" fillId="0" borderId="12" xfId="31" applyFont="1" applyFill="1" applyBorder="1" applyAlignment="1">
      <alignment horizontal="center" vertical="center"/>
    </xf>
    <xf numFmtId="0" fontId="3" fillId="0" borderId="35" xfId="33" applyFont="1" applyFill="1" applyBorder="1" applyAlignment="1">
      <alignment horizontal="center" vertical="center" wrapText="1"/>
    </xf>
    <xf numFmtId="0" fontId="6" fillId="0" borderId="34" xfId="33" applyFont="1" applyFill="1" applyBorder="1" applyAlignment="1">
      <alignment horizontal="center" vertical="center" wrapText="1"/>
    </xf>
    <xf numFmtId="0" fontId="6" fillId="0" borderId="57" xfId="33" applyFont="1" applyFill="1" applyBorder="1" applyAlignment="1">
      <alignment horizontal="center" vertical="center" textRotation="90" wrapText="1"/>
    </xf>
    <xf numFmtId="0" fontId="6" fillId="0" borderId="57" xfId="33" applyFont="1" applyFill="1" applyBorder="1" applyAlignment="1">
      <alignment horizontal="center" vertical="center" wrapText="1"/>
    </xf>
    <xf numFmtId="164" fontId="6" fillId="0" borderId="57" xfId="33" applyNumberFormat="1" applyFont="1" applyFill="1" applyBorder="1" applyAlignment="1">
      <alignment horizontal="center" vertical="center" wrapText="1"/>
    </xf>
    <xf numFmtId="164" fontId="6" fillId="0" borderId="57" xfId="33" applyNumberFormat="1" applyFont="1" applyFill="1" applyBorder="1" applyAlignment="1">
      <alignment horizontal="center" vertical="center" textRotation="90" wrapText="1"/>
    </xf>
    <xf numFmtId="0" fontId="26" fillId="0" borderId="17" xfId="33" applyFont="1" applyFill="1" applyBorder="1" applyAlignment="1">
      <alignment horizontal="left" vertical="center" indent="1"/>
    </xf>
    <xf numFmtId="0" fontId="26" fillId="0" borderId="31" xfId="31" applyFont="1" applyFill="1" applyBorder="1" applyAlignment="1">
      <alignment horizontal="left" vertical="center" indent="1"/>
    </xf>
    <xf numFmtId="0" fontId="26" fillId="0" borderId="12" xfId="31" applyFont="1" applyFill="1" applyBorder="1" applyAlignment="1">
      <alignment horizontal="left" vertical="center" indent="1"/>
    </xf>
    <xf numFmtId="0" fontId="26" fillId="0" borderId="17" xfId="31" applyFont="1" applyFill="1" applyBorder="1" applyAlignment="1">
      <alignment horizontal="left" vertical="center" indent="1"/>
    </xf>
    <xf numFmtId="0" fontId="45" fillId="0" borderId="0" xfId="31" applyFont="1" applyFill="1" applyBorder="1" applyAlignment="1">
      <alignment vertical="center" wrapText="1"/>
    </xf>
    <xf numFmtId="0" fontId="26" fillId="0" borderId="58" xfId="31" applyFont="1" applyFill="1" applyBorder="1" applyAlignment="1">
      <alignment horizontal="left" vertical="center" indent="1"/>
    </xf>
    <xf numFmtId="0" fontId="26" fillId="0" borderId="20" xfId="31" applyFont="1" applyFill="1" applyBorder="1" applyAlignment="1">
      <alignment horizontal="left" vertical="center" indent="1"/>
    </xf>
    <xf numFmtId="0" fontId="26" fillId="0" borderId="60" xfId="31" applyFont="1" applyFill="1" applyBorder="1" applyAlignment="1">
      <alignment horizontal="left" vertical="center" indent="1"/>
    </xf>
    <xf numFmtId="0" fontId="3" fillId="0" borderId="19" xfId="34" applyFont="1" applyFill="1" applyBorder="1" applyAlignment="1">
      <alignment horizontal="center" vertical="center" wrapText="1"/>
    </xf>
    <xf numFmtId="0" fontId="6" fillId="0" borderId="39" xfId="34" applyFont="1" applyFill="1" applyBorder="1" applyAlignment="1">
      <alignment horizontal="center" vertical="center" wrapText="1"/>
    </xf>
    <xf numFmtId="164" fontId="3" fillId="0" borderId="19" xfId="33" applyNumberFormat="1" applyFont="1" applyFill="1" applyBorder="1" applyAlignment="1">
      <alignment horizontal="center" vertical="center" wrapText="1"/>
    </xf>
    <xf numFmtId="164" fontId="3" fillId="0" borderId="57" xfId="33" applyNumberFormat="1" applyFont="1" applyFill="1" applyBorder="1" applyAlignment="1">
      <alignment horizontal="center" vertical="center" wrapText="1"/>
    </xf>
    <xf numFmtId="164" fontId="6" fillId="0" borderId="19" xfId="31" applyNumberFormat="1" applyFont="1" applyFill="1" applyBorder="1" applyAlignment="1">
      <alignment horizontal="center" vertical="center" textRotation="90" wrapText="1"/>
    </xf>
    <xf numFmtId="164" fontId="6" fillId="0" borderId="57" xfId="31" applyNumberFormat="1" applyFont="1" applyFill="1" applyBorder="1" applyAlignment="1">
      <alignment horizontal="center" vertical="center" textRotation="90" wrapText="1"/>
    </xf>
    <xf numFmtId="164" fontId="6" fillId="0" borderId="19" xfId="31" applyNumberFormat="1" applyFont="1" applyFill="1" applyBorder="1" applyAlignment="1">
      <alignment horizontal="center" vertical="center" wrapText="1"/>
    </xf>
    <xf numFmtId="164" fontId="6" fillId="0" borderId="57" xfId="31" applyNumberFormat="1" applyFont="1" applyFill="1" applyBorder="1" applyAlignment="1">
      <alignment horizontal="center" vertical="center" wrapText="1"/>
    </xf>
    <xf numFmtId="0" fontId="6" fillId="0" borderId="19" xfId="31" applyFont="1" applyFill="1" applyBorder="1" applyAlignment="1">
      <alignment horizontal="center" vertical="center" wrapText="1"/>
    </xf>
    <xf numFmtId="0" fontId="6" fillId="0" borderId="57" xfId="31" applyFont="1" applyFill="1" applyBorder="1" applyAlignment="1">
      <alignment horizontal="center" vertical="center" wrapText="1"/>
    </xf>
    <xf numFmtId="0" fontId="6" fillId="0" borderId="19" xfId="31" applyFont="1" applyFill="1" applyBorder="1" applyAlignment="1">
      <alignment horizontal="center" vertical="center" textRotation="90" wrapText="1"/>
    </xf>
    <xf numFmtId="0" fontId="6" fillId="0" borderId="57" xfId="31" applyFont="1" applyFill="1" applyBorder="1" applyAlignment="1">
      <alignment horizontal="center" vertical="center" textRotation="90" wrapText="1"/>
    </xf>
    <xf numFmtId="3" fontId="25" fillId="0" borderId="31" xfId="33" applyNumberFormat="1" applyFont="1" applyFill="1" applyBorder="1" applyAlignment="1">
      <alignment horizontal="center" vertical="center" wrapText="1"/>
    </xf>
    <xf numFmtId="3" fontId="25" fillId="0" borderId="12" xfId="33" applyNumberFormat="1" applyFont="1" applyFill="1" applyBorder="1" applyAlignment="1">
      <alignment horizontal="center" vertical="center" wrapText="1"/>
    </xf>
    <xf numFmtId="3" fontId="25" fillId="0" borderId="17" xfId="33" applyNumberFormat="1" applyFont="1" applyFill="1" applyBorder="1" applyAlignment="1">
      <alignment horizontal="center" vertical="center" wrapText="1"/>
    </xf>
    <xf numFmtId="0" fontId="6" fillId="0" borderId="57" xfId="34" applyFont="1" applyFill="1" applyBorder="1" applyAlignment="1">
      <alignment horizontal="center" vertical="center" wrapText="1"/>
    </xf>
    <xf numFmtId="49" fontId="25" fillId="0" borderId="31" xfId="39" applyNumberFormat="1" applyFont="1" applyFill="1" applyBorder="1" applyAlignment="1">
      <alignment horizontal="left" vertical="center" wrapText="1" indent="1"/>
    </xf>
    <xf numFmtId="49" fontId="25" fillId="0" borderId="12" xfId="39" applyNumberFormat="1" applyFont="1" applyFill="1" applyBorder="1" applyAlignment="1">
      <alignment horizontal="left" vertical="center" wrapText="1" indent="1"/>
    </xf>
    <xf numFmtId="0" fontId="6" fillId="0" borderId="13" xfId="39" applyFont="1" applyFill="1" applyBorder="1" applyAlignment="1">
      <alignment horizontal="center" vertical="center" textRotation="90" wrapText="1"/>
    </xf>
    <xf numFmtId="0" fontId="26" fillId="0" borderId="31" xfId="32" applyFont="1" applyFill="1" applyBorder="1" applyAlignment="1">
      <alignment horizontal="center" vertical="center"/>
    </xf>
    <xf numFmtId="0" fontId="26" fillId="0" borderId="12" xfId="32" applyFont="1" applyFill="1" applyBorder="1" applyAlignment="1">
      <alignment horizontal="center" vertical="center"/>
    </xf>
    <xf numFmtId="0" fontId="26" fillId="0" borderId="17" xfId="32" applyFont="1" applyFill="1" applyBorder="1" applyAlignment="1">
      <alignment horizontal="center" vertical="center"/>
    </xf>
    <xf numFmtId="0" fontId="7" fillId="0" borderId="13" xfId="39" applyFont="1" applyFill="1" applyBorder="1" applyAlignment="1">
      <alignment horizontal="center" vertical="center" textRotation="90" wrapText="1"/>
    </xf>
    <xf numFmtId="0" fontId="0" fillId="0" borderId="57" xfId="0" applyFill="1" applyBorder="1" applyAlignment="1">
      <alignment horizontal="center" vertical="center" wrapText="1"/>
    </xf>
    <xf numFmtId="0" fontId="31" fillId="0" borderId="31" xfId="39" applyFont="1" applyFill="1" applyBorder="1" applyAlignment="1">
      <alignment horizontal="left" vertical="center" wrapText="1" indent="1"/>
    </xf>
    <xf numFmtId="0" fontId="1" fillId="0" borderId="12" xfId="29" applyFill="1" applyBorder="1"/>
    <xf numFmtId="0" fontId="1" fillId="0" borderId="53" xfId="29" applyFill="1" applyBorder="1"/>
    <xf numFmtId="0" fontId="26" fillId="0" borderId="31" xfId="39" applyFont="1" applyFill="1" applyBorder="1" applyAlignment="1">
      <alignment horizontal="left" vertical="center" wrapText="1" indent="1"/>
    </xf>
    <xf numFmtId="0" fontId="26" fillId="0" borderId="12" xfId="39" applyFont="1" applyFill="1" applyBorder="1" applyAlignment="1">
      <alignment horizontal="left" vertical="center" wrapText="1" indent="1"/>
    </xf>
    <xf numFmtId="0" fontId="26" fillId="0" borderId="53" xfId="39" applyFont="1" applyFill="1" applyBorder="1" applyAlignment="1">
      <alignment horizontal="left" vertical="center" wrapText="1" indent="1"/>
    </xf>
    <xf numFmtId="0" fontId="6" fillId="0" borderId="19" xfId="39" applyFont="1" applyFill="1" applyBorder="1" applyAlignment="1">
      <alignment horizontal="center" vertical="center" wrapText="1"/>
    </xf>
    <xf numFmtId="0" fontId="6" fillId="0" borderId="57" xfId="39" applyFont="1" applyFill="1" applyBorder="1" applyAlignment="1">
      <alignment horizontal="center" vertical="center" wrapText="1"/>
    </xf>
  </cellXfs>
  <cellStyles count="55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Chybně" xfId="20" builtinId="27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normální 2" xfId="28"/>
    <cellStyle name="normální 4" xfId="29"/>
    <cellStyle name="normální_Investice - opravy 2007 - 14-11-06-HOL (3)1" xfId="30"/>
    <cellStyle name="normální_investice 2005- doprava-upravený2" xfId="31"/>
    <cellStyle name="normální_investice 2005- doprava-upravený2 2" xfId="32"/>
    <cellStyle name="normální_Investice 2005-školství - úprava (probráno se SEK)" xfId="33"/>
    <cellStyle name="normální_kultura2-upravené priority-3" xfId="34"/>
    <cellStyle name="normální_Požadavky na investice 2005 a plnění 2004-úprava" xfId="35"/>
    <cellStyle name="normální_Sešit1" xfId="36"/>
    <cellStyle name="normální_Sociální - investice a opravy 2009 - sumarizace vč. prior - 10-12-2008" xfId="37"/>
    <cellStyle name="normální_Studie IZ - silnice 2003" xfId="38"/>
    <cellStyle name="normální_Studie IZ - silnice 2003 2" xfId="39"/>
    <cellStyle name="normální_Zdravotnictví - Návrh investic 2009 15.12.2008" xfId="40"/>
    <cellStyle name="Poznámka" xfId="41" builtinId="10" customBuiltin="1"/>
    <cellStyle name="Propojená buňka" xfId="42" builtinId="24" customBuiltin="1"/>
    <cellStyle name="Správně" xfId="43" builtinId="26" customBuiltin="1"/>
    <cellStyle name="Text upozornění" xfId="44" builtinId="11" customBuiltin="1"/>
    <cellStyle name="Vstup" xfId="45" builtinId="20" customBuiltin="1"/>
    <cellStyle name="Výpočet" xfId="46" builtinId="22" customBuiltin="1"/>
    <cellStyle name="Výstup" xfId="47" builtinId="21" customBuiltin="1"/>
    <cellStyle name="Vysvětlující text" xfId="48" builtinId="53" customBuiltin="1"/>
    <cellStyle name="Zvýraznění 1" xfId="49" builtinId="29" customBuiltin="1"/>
    <cellStyle name="Zvýraznění 2" xfId="50" builtinId="33" customBuiltin="1"/>
    <cellStyle name="Zvýraznění 3" xfId="51" builtinId="37" customBuiltin="1"/>
    <cellStyle name="Zvýraznění 4" xfId="52" builtinId="41" customBuiltin="1"/>
    <cellStyle name="Zvýraznění 5" xfId="53" builtinId="45" customBuiltin="1"/>
    <cellStyle name="Zvýraznění 6" xfId="54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77" name="Picture 1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78" name="Picture 2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79" name="Picture 3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80" name="Picture 4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1" name="Picture 5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2" name="Picture 6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83" name="Picture 7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4" name="Picture 8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5" name="Picture 9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86" name="Picture 10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7" name="Picture 11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88" name="Picture 12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89" name="Picture 13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0" name="Picture 14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1" name="Picture 15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92" name="Picture 16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3" name="Picture 17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4" name="Picture 18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95" name="Picture 19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6" name="Picture 20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7" name="Picture 21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098" name="Picture 22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099" name="Picture 23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0" name="Picture 24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101" name="Picture 25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2" name="Picture 26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3" name="Picture 27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104" name="Picture 28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5" name="Picture 29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6" name="Picture 30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107" name="Picture 31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8" name="Picture 32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09" name="Picture 33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5</xdr:col>
      <xdr:colOff>600075</xdr:colOff>
      <xdr:row>0</xdr:row>
      <xdr:rowOff>0</xdr:rowOff>
    </xdr:to>
    <xdr:pic>
      <xdr:nvPicPr>
        <xdr:cNvPr id="21110" name="Picture 34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622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11" name="Picture 35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314325</xdr:colOff>
      <xdr:row>0</xdr:row>
      <xdr:rowOff>0</xdr:rowOff>
    </xdr:from>
    <xdr:to>
      <xdr:col>6</xdr:col>
      <xdr:colOff>600075</xdr:colOff>
      <xdr:row>0</xdr:row>
      <xdr:rowOff>0</xdr:rowOff>
    </xdr:to>
    <xdr:pic>
      <xdr:nvPicPr>
        <xdr:cNvPr id="21112" name="Picture 36" descr="znakOLK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contrast="78000"/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0"/>
          <a:ext cx="53435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indexed="10"/>
    <pageSetUpPr fitToPage="1"/>
  </sheetPr>
  <dimension ref="A1:K66"/>
  <sheetViews>
    <sheetView showGridLines="0" topLeftCell="A13" zoomScale="75" zoomScaleNormal="75" zoomScaleSheetLayoutView="75" workbookViewId="0">
      <selection activeCell="G31" sqref="G31"/>
    </sheetView>
  </sheetViews>
  <sheetFormatPr defaultColWidth="9.140625" defaultRowHeight="12.75" x14ac:dyDescent="0.2"/>
  <cols>
    <col min="1" max="1" width="7" style="14" customWidth="1"/>
    <col min="2" max="2" width="43.28515625" style="14" customWidth="1"/>
    <col min="3" max="3" width="44.5703125" style="14" customWidth="1"/>
    <col min="4" max="4" width="21.28515625" style="14" customWidth="1"/>
    <col min="5" max="5" width="20.140625" style="14" customWidth="1"/>
    <col min="6" max="6" width="20.5703125" style="14" customWidth="1"/>
    <col min="7" max="7" width="23" style="14" customWidth="1"/>
    <col min="8" max="8" width="21.85546875" style="14" customWidth="1"/>
    <col min="9" max="16384" width="9.140625" style="14"/>
  </cols>
  <sheetData>
    <row r="1" spans="1:8" s="93" customFormat="1" ht="25.5" customHeight="1" x14ac:dyDescent="0.3">
      <c r="A1" s="93" t="s">
        <v>81</v>
      </c>
      <c r="E1" s="191"/>
    </row>
    <row r="2" spans="1:8" ht="24" customHeight="1" x14ac:dyDescent="0.3">
      <c r="A2" s="93" t="s">
        <v>82</v>
      </c>
      <c r="E2" s="37"/>
    </row>
    <row r="3" spans="1:8" ht="18.75" customHeight="1" thickBot="1" x14ac:dyDescent="0.3">
      <c r="A3" s="536"/>
      <c r="B3" s="536"/>
      <c r="C3" s="536"/>
      <c r="H3" s="94" t="s">
        <v>13</v>
      </c>
    </row>
    <row r="4" spans="1:8" ht="65.25" customHeight="1" thickBot="1" x14ac:dyDescent="0.25">
      <c r="A4" s="537" t="s">
        <v>59</v>
      </c>
      <c r="B4" s="537"/>
      <c r="C4" s="31" t="s">
        <v>38</v>
      </c>
      <c r="D4" s="78" t="s">
        <v>129</v>
      </c>
      <c r="E4" s="88" t="s">
        <v>33</v>
      </c>
      <c r="F4" s="78" t="s">
        <v>34</v>
      </c>
      <c r="G4" s="78" t="s">
        <v>49</v>
      </c>
      <c r="H4" s="77" t="s">
        <v>67</v>
      </c>
    </row>
    <row r="5" spans="1:8" ht="20.100000000000001" customHeight="1" x14ac:dyDescent="0.2">
      <c r="A5" s="538"/>
      <c r="B5" s="22" t="s">
        <v>31</v>
      </c>
      <c r="C5" s="61" t="s">
        <v>25</v>
      </c>
      <c r="D5" s="27">
        <f>'Š-PD'!N22</f>
        <v>25</v>
      </c>
      <c r="E5" s="27"/>
      <c r="F5" s="27"/>
      <c r="G5" s="27">
        <v>2605</v>
      </c>
      <c r="H5" s="47">
        <f t="shared" ref="H5:H22" si="0">SUM(D5:G5)</f>
        <v>2630</v>
      </c>
    </row>
    <row r="6" spans="1:8" ht="20.100000000000001" customHeight="1" x14ac:dyDescent="0.2">
      <c r="A6" s="539"/>
      <c r="B6" s="22" t="s">
        <v>31</v>
      </c>
      <c r="C6" s="62" t="s">
        <v>14</v>
      </c>
      <c r="D6" s="28" t="e">
        <f>#REF!</f>
        <v>#REF!</v>
      </c>
      <c r="E6" s="28" t="e">
        <f>#REF!</f>
        <v>#REF!</v>
      </c>
      <c r="F6" s="28" t="e">
        <f>#REF!</f>
        <v>#REF!</v>
      </c>
      <c r="G6" s="28">
        <v>33011</v>
      </c>
      <c r="H6" s="47" t="e">
        <f t="shared" si="0"/>
        <v>#REF!</v>
      </c>
    </row>
    <row r="7" spans="1:8" ht="20.100000000000001" customHeight="1" thickBot="1" x14ac:dyDescent="0.25">
      <c r="A7" s="540"/>
      <c r="B7" s="23" t="s">
        <v>31</v>
      </c>
      <c r="C7" s="63" t="s">
        <v>60</v>
      </c>
      <c r="D7" s="29" t="e">
        <f>#REF!</f>
        <v>#REF!</v>
      </c>
      <c r="E7" s="36"/>
      <c r="F7" s="36"/>
      <c r="G7" s="36">
        <v>22384</v>
      </c>
      <c r="H7" s="46" t="e">
        <f t="shared" si="0"/>
        <v>#REF!</v>
      </c>
    </row>
    <row r="8" spans="1:8" ht="20.100000000000001" customHeight="1" thickBot="1" x14ac:dyDescent="0.25">
      <c r="A8" s="533" t="s">
        <v>44</v>
      </c>
      <c r="B8" s="534"/>
      <c r="C8" s="534"/>
      <c r="D8" s="211" t="e">
        <f>SUM(D5:D7)</f>
        <v>#REF!</v>
      </c>
      <c r="E8" s="211" t="e">
        <f>SUM(E5:E7)</f>
        <v>#REF!</v>
      </c>
      <c r="F8" s="211" t="e">
        <f>SUM(F5:F7)</f>
        <v>#REF!</v>
      </c>
      <c r="G8" s="211">
        <f>SUM(G5:G7)</f>
        <v>58000</v>
      </c>
      <c r="H8" s="211" t="e">
        <f t="shared" si="0"/>
        <v>#REF!</v>
      </c>
    </row>
    <row r="9" spans="1:8" ht="20.100000000000001" customHeight="1" x14ac:dyDescent="0.2">
      <c r="A9" s="18"/>
      <c r="B9" s="24" t="s">
        <v>51</v>
      </c>
      <c r="C9" s="64" t="s">
        <v>25</v>
      </c>
      <c r="D9" s="30">
        <v>0</v>
      </c>
      <c r="E9" s="27" t="e">
        <f>#REF!</f>
        <v>#REF!</v>
      </c>
      <c r="F9" s="27"/>
      <c r="G9" s="27">
        <v>1750</v>
      </c>
      <c r="H9" s="47" t="e">
        <f t="shared" si="0"/>
        <v>#REF!</v>
      </c>
    </row>
    <row r="10" spans="1:8" ht="20.100000000000001" customHeight="1" x14ac:dyDescent="0.2">
      <c r="A10" s="15"/>
      <c r="B10" s="25" t="s">
        <v>51</v>
      </c>
      <c r="C10" s="65" t="s">
        <v>28</v>
      </c>
      <c r="D10" s="28">
        <f>'Sociální-Stavební'!N30</f>
        <v>0</v>
      </c>
      <c r="E10" s="28">
        <f>'Sociální-Stavební'!Q29</f>
        <v>0</v>
      </c>
      <c r="F10" s="28">
        <f>'Sociální-Stavební'!L33</f>
        <v>0</v>
      </c>
      <c r="G10" s="28">
        <v>43377</v>
      </c>
      <c r="H10" s="47">
        <f t="shared" si="0"/>
        <v>43377</v>
      </c>
    </row>
    <row r="11" spans="1:8" ht="20.100000000000001" customHeight="1" x14ac:dyDescent="0.2">
      <c r="A11" s="217"/>
      <c r="B11" s="25" t="s">
        <v>51</v>
      </c>
      <c r="C11" s="65" t="s">
        <v>30</v>
      </c>
      <c r="D11" s="28" t="e">
        <f>#REF!</f>
        <v>#REF!</v>
      </c>
      <c r="E11" s="36"/>
      <c r="F11" s="36"/>
      <c r="G11" s="36">
        <v>17353</v>
      </c>
      <c r="H11" s="218" t="e">
        <f t="shared" ref="H11" si="1">SUM(D11:G11)</f>
        <v>#REF!</v>
      </c>
    </row>
    <row r="12" spans="1:8" ht="20.100000000000001" customHeight="1" thickBot="1" x14ac:dyDescent="0.25">
      <c r="A12" s="19"/>
      <c r="B12" s="214" t="s">
        <v>51</v>
      </c>
      <c r="C12" s="215" t="s">
        <v>60</v>
      </c>
      <c r="D12" s="216" t="e">
        <f>#REF!</f>
        <v>#REF!</v>
      </c>
      <c r="E12" s="36"/>
      <c r="F12" s="36"/>
      <c r="G12" s="36">
        <v>7520</v>
      </c>
      <c r="H12" s="46" t="e">
        <f t="shared" si="0"/>
        <v>#REF!</v>
      </c>
    </row>
    <row r="13" spans="1:8" ht="20.100000000000001" customHeight="1" thickBot="1" x14ac:dyDescent="0.25">
      <c r="A13" s="533" t="s">
        <v>45</v>
      </c>
      <c r="B13" s="534"/>
      <c r="C13" s="534"/>
      <c r="D13" s="212" t="e">
        <f>SUM(D9:D12)</f>
        <v>#REF!</v>
      </c>
      <c r="E13" s="212" t="e">
        <f>SUM(E9:E12)</f>
        <v>#REF!</v>
      </c>
      <c r="F13" s="212">
        <f>SUM(F9:F12)</f>
        <v>0</v>
      </c>
      <c r="G13" s="212">
        <f>SUM(G9:G12)</f>
        <v>70000</v>
      </c>
      <c r="H13" s="211" t="e">
        <f t="shared" si="0"/>
        <v>#REF!</v>
      </c>
    </row>
    <row r="14" spans="1:8" ht="20.100000000000001" customHeight="1" x14ac:dyDescent="0.2">
      <c r="A14" s="17"/>
      <c r="B14" s="24" t="s">
        <v>55</v>
      </c>
      <c r="C14" s="66" t="s">
        <v>25</v>
      </c>
      <c r="D14" s="30">
        <f>'Kultura-PD'!N14</f>
        <v>0</v>
      </c>
      <c r="E14" s="27"/>
      <c r="F14" s="27"/>
      <c r="G14" s="27">
        <v>1600</v>
      </c>
      <c r="H14" s="47">
        <f t="shared" si="0"/>
        <v>1600</v>
      </c>
    </row>
    <row r="15" spans="1:8" ht="20.100000000000001" customHeight="1" x14ac:dyDescent="0.2">
      <c r="A15" s="15"/>
      <c r="B15" s="25" t="s">
        <v>55</v>
      </c>
      <c r="C15" s="65" t="s">
        <v>28</v>
      </c>
      <c r="D15" s="28" t="e">
        <f>#REF!</f>
        <v>#REF!</v>
      </c>
      <c r="E15" s="28">
        <v>0</v>
      </c>
      <c r="F15" s="28">
        <f>Souhrn!F15</f>
        <v>0</v>
      </c>
      <c r="G15" s="28">
        <v>18635</v>
      </c>
      <c r="H15" s="47" t="e">
        <f t="shared" si="0"/>
        <v>#REF!</v>
      </c>
    </row>
    <row r="16" spans="1:8" ht="20.100000000000001" customHeight="1" thickBot="1" x14ac:dyDescent="0.25">
      <c r="A16" s="15"/>
      <c r="B16" s="26" t="s">
        <v>55</v>
      </c>
      <c r="C16" s="32" t="s">
        <v>30</v>
      </c>
      <c r="D16" s="29" t="e">
        <f>#REF!</f>
        <v>#REF!</v>
      </c>
      <c r="E16" s="36"/>
      <c r="F16" s="36"/>
      <c r="G16" s="36">
        <v>2765</v>
      </c>
      <c r="H16" s="46" t="e">
        <f t="shared" si="0"/>
        <v>#REF!</v>
      </c>
    </row>
    <row r="17" spans="1:11" ht="20.100000000000001" customHeight="1" thickBot="1" x14ac:dyDescent="0.25">
      <c r="A17" s="533" t="s">
        <v>46</v>
      </c>
      <c r="B17" s="534"/>
      <c r="C17" s="535"/>
      <c r="D17" s="211" t="e">
        <f>SUM(D14:D16)</f>
        <v>#REF!</v>
      </c>
      <c r="E17" s="211">
        <f>SUM(E14:E16)</f>
        <v>0</v>
      </c>
      <c r="F17" s="211">
        <f>SUM(F14:F16)</f>
        <v>0</v>
      </c>
      <c r="G17" s="211">
        <f>SUM(G14:G16)</f>
        <v>23000</v>
      </c>
      <c r="H17" s="211" t="e">
        <f t="shared" si="0"/>
        <v>#REF!</v>
      </c>
    </row>
    <row r="18" spans="1:11" ht="20.100000000000001" customHeight="1" x14ac:dyDescent="0.2">
      <c r="A18" s="18"/>
      <c r="B18" s="24" t="s">
        <v>56</v>
      </c>
      <c r="C18" s="64" t="s">
        <v>25</v>
      </c>
      <c r="D18" s="30">
        <v>0</v>
      </c>
      <c r="E18" s="27">
        <v>0</v>
      </c>
      <c r="F18" s="27"/>
      <c r="G18" s="27">
        <v>500</v>
      </c>
      <c r="H18" s="47">
        <f t="shared" si="0"/>
        <v>500</v>
      </c>
    </row>
    <row r="19" spans="1:11" ht="20.100000000000001" customHeight="1" x14ac:dyDescent="0.2">
      <c r="A19" s="15"/>
      <c r="B19" s="25" t="s">
        <v>56</v>
      </c>
      <c r="C19" s="65" t="s">
        <v>68</v>
      </c>
      <c r="D19" s="28" t="e">
        <f>#REF!</f>
        <v>#REF!</v>
      </c>
      <c r="E19" s="28" t="e">
        <f>#REF!</f>
        <v>#REF!</v>
      </c>
      <c r="F19" s="28"/>
      <c r="G19" s="28">
        <v>29500</v>
      </c>
      <c r="H19" s="47" t="e">
        <f t="shared" si="0"/>
        <v>#REF!</v>
      </c>
    </row>
    <row r="20" spans="1:11" ht="20.100000000000001" customHeight="1" thickBot="1" x14ac:dyDescent="0.25">
      <c r="A20" s="19"/>
      <c r="B20" s="26" t="s">
        <v>56</v>
      </c>
      <c r="C20" s="67" t="s">
        <v>69</v>
      </c>
      <c r="D20" s="36"/>
      <c r="E20" s="36"/>
      <c r="F20" s="36"/>
      <c r="G20" s="36">
        <v>70000</v>
      </c>
      <c r="H20" s="46">
        <f t="shared" si="0"/>
        <v>70000</v>
      </c>
    </row>
    <row r="21" spans="1:11" ht="20.100000000000001" customHeight="1" thickBot="1" x14ac:dyDescent="0.25">
      <c r="A21" s="533" t="s">
        <v>48</v>
      </c>
      <c r="B21" s="534"/>
      <c r="C21" s="535"/>
      <c r="D21" s="211" t="e">
        <f>SUM(D18:D20)</f>
        <v>#REF!</v>
      </c>
      <c r="E21" s="211" t="e">
        <f>SUM(E18:E20)</f>
        <v>#REF!</v>
      </c>
      <c r="F21" s="211">
        <f>SUM(F18:F20)</f>
        <v>0</v>
      </c>
      <c r="G21" s="211">
        <f>SUM(G18:G20)</f>
        <v>100000</v>
      </c>
      <c r="H21" s="211" t="e">
        <f t="shared" si="0"/>
        <v>#REF!</v>
      </c>
    </row>
    <row r="22" spans="1:11" ht="20.100000000000001" customHeight="1" x14ac:dyDescent="0.2">
      <c r="A22" s="18"/>
      <c r="B22" s="24" t="s">
        <v>26</v>
      </c>
      <c r="C22" s="66" t="s">
        <v>25</v>
      </c>
      <c r="D22" s="27">
        <v>0</v>
      </c>
      <c r="E22" s="27"/>
      <c r="F22" s="27"/>
      <c r="G22" s="27">
        <v>350</v>
      </c>
      <c r="H22" s="47">
        <f t="shared" si="0"/>
        <v>350</v>
      </c>
    </row>
    <row r="23" spans="1:11" ht="20.100000000000001" customHeight="1" x14ac:dyDescent="0.2">
      <c r="A23" s="15"/>
      <c r="B23" s="25" t="s">
        <v>26</v>
      </c>
      <c r="C23" s="65" t="s">
        <v>28</v>
      </c>
      <c r="D23" s="28" t="e">
        <f>#REF!</f>
        <v>#REF!</v>
      </c>
      <c r="E23" s="28"/>
      <c r="F23" s="28"/>
      <c r="G23" s="28">
        <v>18024</v>
      </c>
      <c r="H23" s="47" t="e">
        <f>SUM(D23:G23)</f>
        <v>#REF!</v>
      </c>
    </row>
    <row r="24" spans="1:11" ht="20.100000000000001" customHeight="1" x14ac:dyDescent="0.2">
      <c r="A24" s="15"/>
      <c r="B24" s="25" t="s">
        <v>26</v>
      </c>
      <c r="C24" s="65" t="s">
        <v>30</v>
      </c>
      <c r="D24" s="28" t="e">
        <f>#REF!</f>
        <v>#REF!</v>
      </c>
      <c r="E24" s="28"/>
      <c r="F24" s="28"/>
      <c r="G24" s="28">
        <v>4600</v>
      </c>
      <c r="H24" s="47" t="e">
        <f t="shared" ref="H24:H29" si="2">SUM(D24:G24)</f>
        <v>#REF!</v>
      </c>
    </row>
    <row r="25" spans="1:11" ht="20.100000000000001" customHeight="1" thickBot="1" x14ac:dyDescent="0.25">
      <c r="A25" s="19"/>
      <c r="B25" s="23" t="s">
        <v>50</v>
      </c>
      <c r="C25" s="63" t="s">
        <v>70</v>
      </c>
      <c r="D25" s="29">
        <f>'Zdrav.-nájem'!N14</f>
        <v>0</v>
      </c>
      <c r="E25" s="36"/>
      <c r="F25" s="36"/>
      <c r="G25" s="36">
        <f>'Zdrav.-nájem'!O14</f>
        <v>17026</v>
      </c>
      <c r="H25" s="46">
        <f t="shared" si="2"/>
        <v>17026</v>
      </c>
    </row>
    <row r="26" spans="1:11" ht="20.100000000000001" customHeight="1" thickBot="1" x14ac:dyDescent="0.25">
      <c r="A26" s="533" t="s">
        <v>47</v>
      </c>
      <c r="B26" s="534"/>
      <c r="C26" s="534"/>
      <c r="D26" s="211" t="e">
        <f>SUM(D22:D25)</f>
        <v>#REF!</v>
      </c>
      <c r="E26" s="211">
        <f>SUM(E22:E25)</f>
        <v>0</v>
      </c>
      <c r="F26" s="211">
        <f>SUM(F22:F25)</f>
        <v>0</v>
      </c>
      <c r="G26" s="211">
        <f>SUM(G22:G25)</f>
        <v>40000</v>
      </c>
      <c r="H26" s="211" t="e">
        <f t="shared" si="2"/>
        <v>#REF!</v>
      </c>
    </row>
    <row r="27" spans="1:11" ht="20.100000000000001" customHeight="1" thickBot="1" x14ac:dyDescent="0.25">
      <c r="A27" s="95" t="s">
        <v>71</v>
      </c>
      <c r="B27" s="97"/>
      <c r="C27" s="98"/>
      <c r="D27" s="96">
        <v>0</v>
      </c>
      <c r="E27" s="96"/>
      <c r="F27" s="96"/>
      <c r="G27" s="96">
        <v>4400</v>
      </c>
      <c r="H27" s="96">
        <f t="shared" si="2"/>
        <v>4400</v>
      </c>
    </row>
    <row r="28" spans="1:11" ht="20.100000000000001" customHeight="1" thickBot="1" x14ac:dyDescent="0.25">
      <c r="A28" s="95" t="s">
        <v>54</v>
      </c>
      <c r="B28" s="97"/>
      <c r="C28" s="98"/>
      <c r="D28" s="96">
        <v>0</v>
      </c>
      <c r="E28" s="96"/>
      <c r="F28" s="96"/>
      <c r="G28" s="96">
        <v>2400</v>
      </c>
      <c r="H28" s="96">
        <f t="shared" si="2"/>
        <v>2400</v>
      </c>
    </row>
    <row r="29" spans="1:11" ht="20.100000000000001" customHeight="1" thickBot="1" x14ac:dyDescent="0.25">
      <c r="A29" s="95" t="s">
        <v>53</v>
      </c>
      <c r="B29" s="97"/>
      <c r="C29" s="98"/>
      <c r="D29" s="96">
        <v>0</v>
      </c>
      <c r="E29" s="96"/>
      <c r="F29" s="96"/>
      <c r="G29" s="96">
        <v>2200</v>
      </c>
      <c r="H29" s="96">
        <f t="shared" si="2"/>
        <v>2200</v>
      </c>
    </row>
    <row r="30" spans="1:11" ht="30.75" customHeight="1" thickBot="1" x14ac:dyDescent="0.25">
      <c r="A30" s="541" t="s">
        <v>63</v>
      </c>
      <c r="B30" s="542"/>
      <c r="C30" s="299"/>
      <c r="D30" s="96" t="e">
        <f>D8+D13+D17+D21+D26+D27+D28+D29</f>
        <v>#REF!</v>
      </c>
      <c r="E30" s="96" t="e">
        <f>E8+E13+E17+E21+E26+E27+E28+E29</f>
        <v>#REF!</v>
      </c>
      <c r="F30" s="96" t="e">
        <f>F8+F13+F17+F21+F26+F27+F28+F29</f>
        <v>#REF!</v>
      </c>
      <c r="G30" s="96">
        <f>G8+G13+G17+G21+G26+G27+G28+G29</f>
        <v>300000</v>
      </c>
      <c r="H30" s="96" t="e">
        <f>H8+H13+H17+H21+H26+H27+H28+H29</f>
        <v>#REF!</v>
      </c>
      <c r="K30" s="37"/>
    </row>
    <row r="31" spans="1:11" ht="13.5" thickBot="1" x14ac:dyDescent="0.25"/>
    <row r="32" spans="1:11" ht="56.25" customHeight="1" thickBot="1" x14ac:dyDescent="0.35">
      <c r="A32" s="330" t="s">
        <v>128</v>
      </c>
      <c r="B32" s="97"/>
      <c r="C32" s="331"/>
      <c r="D32" s="78" t="s">
        <v>129</v>
      </c>
      <c r="E32" s="88" t="s">
        <v>33</v>
      </c>
      <c r="F32" s="78" t="s">
        <v>34</v>
      </c>
      <c r="G32" s="78" t="s">
        <v>49</v>
      </c>
      <c r="H32" s="77" t="s">
        <v>67</v>
      </c>
    </row>
    <row r="33" spans="1:9" s="305" customFormat="1" ht="18" x14ac:dyDescent="0.25">
      <c r="A33" s="313" t="s">
        <v>130</v>
      </c>
      <c r="B33" s="314"/>
      <c r="C33" s="315"/>
      <c r="D33" s="316"/>
      <c r="E33" s="316">
        <v>58000</v>
      </c>
      <c r="F33" s="316"/>
      <c r="G33" s="316">
        <v>-58000</v>
      </c>
      <c r="H33" s="316">
        <f>SUM(D33:G33)</f>
        <v>0</v>
      </c>
    </row>
    <row r="34" spans="1:9" s="305" customFormat="1" ht="18" x14ac:dyDescent="0.25">
      <c r="A34" s="317" t="s">
        <v>131</v>
      </c>
      <c r="B34" s="318"/>
      <c r="C34" s="309"/>
      <c r="D34" s="311"/>
      <c r="E34" s="311">
        <v>70000</v>
      </c>
      <c r="F34" s="311"/>
      <c r="G34" s="311">
        <v>-70000</v>
      </c>
      <c r="H34" s="311">
        <f t="shared" ref="H34:H40" si="3">SUM(D34:G34)</f>
        <v>0</v>
      </c>
    </row>
    <row r="35" spans="1:9" s="305" customFormat="1" ht="18" x14ac:dyDescent="0.25">
      <c r="A35" s="317" t="s">
        <v>132</v>
      </c>
      <c r="B35" s="318"/>
      <c r="C35" s="309"/>
      <c r="D35" s="311"/>
      <c r="E35" s="311">
        <v>23000</v>
      </c>
      <c r="F35" s="311"/>
      <c r="G35" s="311">
        <v>-23000</v>
      </c>
      <c r="H35" s="311">
        <f t="shared" si="3"/>
        <v>0</v>
      </c>
    </row>
    <row r="36" spans="1:9" s="305" customFormat="1" ht="18" x14ac:dyDescent="0.25">
      <c r="A36" s="317" t="s">
        <v>133</v>
      </c>
      <c r="B36" s="318"/>
      <c r="C36" s="309"/>
      <c r="D36" s="311"/>
      <c r="E36" s="311">
        <f>500+9200+14500</f>
        <v>24200</v>
      </c>
      <c r="F36" s="311">
        <f>50667+12500</f>
        <v>63167</v>
      </c>
      <c r="G36" s="311">
        <f>-14500-9200-63167-500</f>
        <v>-87367</v>
      </c>
      <c r="H36" s="311">
        <f t="shared" si="3"/>
        <v>0</v>
      </c>
    </row>
    <row r="37" spans="1:9" s="304" customFormat="1" ht="18" x14ac:dyDescent="0.25">
      <c r="A37" s="317" t="s">
        <v>134</v>
      </c>
      <c r="B37" s="318"/>
      <c r="C37" s="309"/>
      <c r="D37" s="311"/>
      <c r="E37" s="311">
        <v>22974</v>
      </c>
      <c r="F37" s="311"/>
      <c r="G37" s="311">
        <v>-22974</v>
      </c>
      <c r="H37" s="311">
        <f t="shared" si="3"/>
        <v>0</v>
      </c>
    </row>
    <row r="38" spans="1:9" ht="18" x14ac:dyDescent="0.25">
      <c r="A38" s="317" t="s">
        <v>71</v>
      </c>
      <c r="B38" s="318"/>
      <c r="C38" s="309"/>
      <c r="D38" s="311"/>
      <c r="E38" s="311">
        <v>4400</v>
      </c>
      <c r="F38" s="311"/>
      <c r="G38" s="311">
        <v>-4400</v>
      </c>
      <c r="H38" s="311">
        <f t="shared" si="3"/>
        <v>0</v>
      </c>
    </row>
    <row r="39" spans="1:9" ht="18" x14ac:dyDescent="0.25">
      <c r="A39" s="317" t="s">
        <v>54</v>
      </c>
      <c r="B39" s="318"/>
      <c r="C39" s="309"/>
      <c r="D39" s="311"/>
      <c r="E39" s="311">
        <v>2400</v>
      </c>
      <c r="F39" s="311"/>
      <c r="G39" s="311">
        <v>-2400</v>
      </c>
      <c r="H39" s="311">
        <f t="shared" si="3"/>
        <v>0</v>
      </c>
    </row>
    <row r="40" spans="1:9" ht="18" x14ac:dyDescent="0.25">
      <c r="A40" s="319" t="s">
        <v>53</v>
      </c>
      <c r="B40" s="307"/>
      <c r="C40" s="310"/>
      <c r="D40" s="312"/>
      <c r="E40" s="312">
        <v>2200</v>
      </c>
      <c r="F40" s="312"/>
      <c r="G40" s="312">
        <v>-2200</v>
      </c>
      <c r="H40" s="312">
        <f t="shared" si="3"/>
        <v>0</v>
      </c>
    </row>
    <row r="41" spans="1:9" s="308" customFormat="1" ht="18.75" thickBot="1" x14ac:dyDescent="0.3">
      <c r="A41" s="320" t="s">
        <v>63</v>
      </c>
      <c r="B41" s="321"/>
      <c r="C41" s="322"/>
      <c r="D41" s="323">
        <f>SUM(D33:D40)</f>
        <v>0</v>
      </c>
      <c r="E41" s="323">
        <f t="shared" ref="E41:H41" si="4">SUM(E33:E40)</f>
        <v>207174</v>
      </c>
      <c r="F41" s="323">
        <f t="shared" si="4"/>
        <v>63167</v>
      </c>
      <c r="G41" s="323">
        <f t="shared" si="4"/>
        <v>-270341</v>
      </c>
      <c r="H41" s="323">
        <f t="shared" si="4"/>
        <v>0</v>
      </c>
    </row>
    <row r="42" spans="1:9" ht="18.75" thickBot="1" x14ac:dyDescent="0.3">
      <c r="A42" s="305"/>
      <c r="B42" s="305"/>
      <c r="C42" s="305"/>
      <c r="D42" s="306"/>
      <c r="E42" s="306"/>
      <c r="F42" s="306"/>
      <c r="G42" s="306"/>
      <c r="H42" s="306"/>
    </row>
    <row r="43" spans="1:9" s="308" customFormat="1" ht="24" thickBot="1" x14ac:dyDescent="0.4">
      <c r="A43" s="325" t="s">
        <v>135</v>
      </c>
      <c r="B43" s="326"/>
      <c r="C43" s="326"/>
      <c r="D43" s="327" t="e">
        <f>D30+D41</f>
        <v>#REF!</v>
      </c>
      <c r="E43" s="328" t="e">
        <f t="shared" ref="E43:H43" si="5">E30+E41</f>
        <v>#REF!</v>
      </c>
      <c r="F43" s="329" t="e">
        <f t="shared" si="5"/>
        <v>#REF!</v>
      </c>
      <c r="G43" s="327">
        <f t="shared" si="5"/>
        <v>29659</v>
      </c>
      <c r="H43" s="328" t="e">
        <f t="shared" si="5"/>
        <v>#REF!</v>
      </c>
      <c r="I43" s="324"/>
    </row>
    <row r="44" spans="1:9" x14ac:dyDescent="0.2">
      <c r="D44" s="37"/>
      <c r="E44" s="37"/>
      <c r="F44" s="37"/>
      <c r="G44" s="37"/>
    </row>
    <row r="45" spans="1:9" x14ac:dyDescent="0.2">
      <c r="D45" s="37"/>
      <c r="E45" s="37"/>
      <c r="F45" s="37"/>
      <c r="G45" s="37"/>
    </row>
    <row r="46" spans="1:9" x14ac:dyDescent="0.2">
      <c r="D46" s="37"/>
      <c r="E46" s="37"/>
      <c r="F46" s="37"/>
      <c r="G46" s="37"/>
    </row>
    <row r="47" spans="1:9" x14ac:dyDescent="0.2">
      <c r="D47" s="37"/>
      <c r="E47" s="37"/>
      <c r="F47" s="37"/>
      <c r="G47" s="37"/>
    </row>
    <row r="48" spans="1:9" x14ac:dyDescent="0.2">
      <c r="D48" s="37"/>
      <c r="E48" s="37"/>
      <c r="F48" s="37"/>
      <c r="G48" s="37"/>
    </row>
    <row r="49" spans="1:8" x14ac:dyDescent="0.2">
      <c r="D49" s="37"/>
      <c r="E49" s="37"/>
      <c r="F49" s="37"/>
      <c r="G49" s="37"/>
    </row>
    <row r="50" spans="1:8" x14ac:dyDescent="0.2">
      <c r="D50" s="37"/>
      <c r="E50" s="37"/>
      <c r="F50" s="37"/>
      <c r="G50" s="37"/>
    </row>
    <row r="51" spans="1:8" x14ac:dyDescent="0.2">
      <c r="D51" s="37"/>
      <c r="E51" s="37"/>
      <c r="F51" s="37"/>
      <c r="G51" s="37"/>
    </row>
    <row r="52" spans="1:8" x14ac:dyDescent="0.2">
      <c r="D52" s="37"/>
      <c r="E52" s="37"/>
      <c r="F52" s="37"/>
      <c r="G52" s="37"/>
    </row>
    <row r="53" spans="1:8" x14ac:dyDescent="0.2">
      <c r="D53" s="37"/>
      <c r="E53" s="37"/>
      <c r="F53" s="37"/>
      <c r="G53" s="37"/>
    </row>
    <row r="54" spans="1:8" x14ac:dyDescent="0.2">
      <c r="D54" s="37"/>
      <c r="E54" s="37"/>
      <c r="F54" s="37"/>
      <c r="G54" s="37"/>
    </row>
    <row r="55" spans="1:8" x14ac:dyDescent="0.2">
      <c r="D55" s="37"/>
      <c r="E55" s="37"/>
      <c r="F55" s="37"/>
      <c r="G55" s="37"/>
    </row>
    <row r="56" spans="1:8" x14ac:dyDescent="0.2">
      <c r="D56" s="37"/>
      <c r="E56" s="37"/>
      <c r="F56" s="37"/>
      <c r="G56" s="37"/>
    </row>
    <row r="57" spans="1:8" x14ac:dyDescent="0.2">
      <c r="D57" s="37"/>
      <c r="E57" s="37"/>
      <c r="F57" s="37"/>
      <c r="G57" s="37"/>
    </row>
    <row r="58" spans="1:8" x14ac:dyDescent="0.2">
      <c r="D58" s="37"/>
      <c r="E58" s="37"/>
      <c r="F58" s="37"/>
      <c r="G58" s="37"/>
    </row>
    <row r="59" spans="1:8" x14ac:dyDescent="0.2">
      <c r="D59" s="37"/>
      <c r="E59" s="37"/>
      <c r="F59" s="37"/>
      <c r="G59" s="37"/>
    </row>
    <row r="60" spans="1:8" s="100" customFormat="1" ht="14.25" x14ac:dyDescent="0.2">
      <c r="A60" s="543" t="s">
        <v>76</v>
      </c>
      <c r="B60" s="544"/>
      <c r="C60" s="544"/>
      <c r="D60" s="544"/>
      <c r="E60" s="544"/>
      <c r="F60" s="544"/>
      <c r="G60" s="544"/>
      <c r="H60" s="544"/>
    </row>
    <row r="61" spans="1:8" s="100" customFormat="1" ht="14.25" x14ac:dyDescent="0.2">
      <c r="A61" s="544"/>
      <c r="B61" s="544"/>
      <c r="C61" s="544"/>
      <c r="D61" s="544"/>
      <c r="E61" s="544"/>
      <c r="F61" s="544"/>
      <c r="G61" s="544"/>
      <c r="H61" s="544"/>
    </row>
    <row r="62" spans="1:8" s="100" customFormat="1" ht="22.5" customHeight="1" x14ac:dyDescent="0.2">
      <c r="A62" s="544"/>
      <c r="B62" s="544"/>
      <c r="C62" s="544"/>
      <c r="D62" s="544"/>
      <c r="E62" s="544"/>
      <c r="F62" s="544"/>
      <c r="G62" s="544"/>
      <c r="H62" s="544"/>
    </row>
    <row r="63" spans="1:8" s="100" customFormat="1" ht="15" x14ac:dyDescent="0.2">
      <c r="A63" s="101"/>
      <c r="B63" s="101"/>
      <c r="C63" s="101"/>
      <c r="D63" s="101"/>
      <c r="E63" s="101"/>
      <c r="F63" s="101"/>
      <c r="G63" s="101"/>
      <c r="H63" s="101"/>
    </row>
    <row r="64" spans="1:8" s="100" customFormat="1" ht="14.25" x14ac:dyDescent="0.2">
      <c r="A64" s="545" t="s">
        <v>91</v>
      </c>
      <c r="B64" s="544"/>
      <c r="C64" s="544"/>
      <c r="D64" s="544"/>
      <c r="E64" s="544"/>
      <c r="F64" s="544"/>
      <c r="G64" s="544"/>
      <c r="H64" s="544"/>
    </row>
    <row r="65" spans="1:8" s="100" customFormat="1" ht="19.5" customHeight="1" x14ac:dyDescent="0.2">
      <c r="A65" s="544"/>
      <c r="B65" s="544"/>
      <c r="C65" s="544"/>
      <c r="D65" s="544"/>
      <c r="E65" s="544"/>
      <c r="F65" s="544"/>
      <c r="G65" s="544"/>
      <c r="H65" s="544"/>
    </row>
    <row r="66" spans="1:8" s="100" customFormat="1" ht="14.25" x14ac:dyDescent="0.2"/>
  </sheetData>
  <mergeCells count="11">
    <mergeCell ref="A21:C21"/>
    <mergeCell ref="A26:C26"/>
    <mergeCell ref="A30:B30"/>
    <mergeCell ref="A60:H62"/>
    <mergeCell ref="A64:H65"/>
    <mergeCell ref="A17:C17"/>
    <mergeCell ref="A3:C3"/>
    <mergeCell ref="A4:B4"/>
    <mergeCell ref="A5:A7"/>
    <mergeCell ref="A8:C8"/>
    <mergeCell ref="A13:C13"/>
  </mergeCells>
  <pageMargins left="0.78740157480314965" right="0.78740157480314965" top="0.6692913385826772" bottom="0.86614173228346458" header="0.27559055118110237" footer="0.39370078740157483"/>
  <pageSetup paperSize="9" scale="52" firstPageNumber="129" orientation="landscape" useFirstPageNumber="1" r:id="rId1"/>
  <headerFooter alignWithMargins="0">
    <oddFooter>&amp;L&amp;"Arial,Kurzíva"Zastupitelstvo Olomouckého kraje 13.12.2010
8. - Rozpočet Olomouckéh kraje 2011 - návrh rozpočtu
Příloha č. 4b): Návrh nových investičních akcí v roce 2011&amp;RStrana &amp;P (celkem 170)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 enableFormatConditionsCalculation="0">
    <tabColor indexed="10"/>
    <pageSetUpPr fitToPage="1"/>
  </sheetPr>
  <dimension ref="A1:K44"/>
  <sheetViews>
    <sheetView showGridLines="0" zoomScale="75" zoomScaleNormal="75" zoomScaleSheetLayoutView="75" workbookViewId="0">
      <selection activeCell="N24" sqref="N24"/>
    </sheetView>
  </sheetViews>
  <sheetFormatPr defaultColWidth="9.140625" defaultRowHeight="12.75" x14ac:dyDescent="0.2"/>
  <cols>
    <col min="1" max="1" width="7" style="14" customWidth="1"/>
    <col min="2" max="2" width="43.28515625" style="14" customWidth="1"/>
    <col min="3" max="3" width="49" style="14" customWidth="1"/>
    <col min="4" max="4" width="31.42578125" style="14" customWidth="1"/>
    <col min="5" max="5" width="22.28515625" style="14" customWidth="1"/>
    <col min="6" max="6" width="27.85546875" style="14" customWidth="1"/>
    <col min="7" max="7" width="23" style="14" customWidth="1"/>
    <col min="8" max="8" width="21.85546875" style="14" customWidth="1"/>
    <col min="9" max="16384" width="9.140625" style="14"/>
  </cols>
  <sheetData>
    <row r="1" spans="1:8" s="93" customFormat="1" ht="32.25" customHeight="1" x14ac:dyDescent="0.3">
      <c r="A1" s="93" t="s">
        <v>166</v>
      </c>
      <c r="E1" s="191"/>
    </row>
    <row r="2" spans="1:8" ht="21" customHeight="1" x14ac:dyDescent="0.3">
      <c r="A2" s="93"/>
      <c r="E2" s="37"/>
    </row>
    <row r="3" spans="1:8" ht="18.75" customHeight="1" thickBot="1" x14ac:dyDescent="0.3">
      <c r="A3" s="536"/>
      <c r="B3" s="536"/>
      <c r="C3" s="536"/>
      <c r="H3" s="94" t="s">
        <v>13</v>
      </c>
    </row>
    <row r="4" spans="1:8" ht="65.25" customHeight="1" thickBot="1" x14ac:dyDescent="0.25">
      <c r="A4" s="537" t="s">
        <v>59</v>
      </c>
      <c r="B4" s="537"/>
      <c r="C4" s="31" t="s">
        <v>38</v>
      </c>
      <c r="D4" s="78" t="s">
        <v>129</v>
      </c>
      <c r="E4" s="88" t="s">
        <v>33</v>
      </c>
      <c r="F4" s="78" t="s">
        <v>34</v>
      </c>
      <c r="G4" s="78" t="s">
        <v>49</v>
      </c>
      <c r="H4" s="77" t="s">
        <v>67</v>
      </c>
    </row>
    <row r="5" spans="1:8" ht="20.100000000000001" customHeight="1" x14ac:dyDescent="0.2">
      <c r="A5" s="538"/>
      <c r="B5" s="22" t="s">
        <v>31</v>
      </c>
      <c r="C5" s="61" t="s">
        <v>25</v>
      </c>
      <c r="D5" s="27">
        <f>'Š-PD'!N22</f>
        <v>25</v>
      </c>
      <c r="E5" s="27">
        <f>'Š-PD'!O22</f>
        <v>2605</v>
      </c>
      <c r="F5" s="27"/>
      <c r="G5" s="27">
        <f>'Š-PD'!Q22</f>
        <v>0</v>
      </c>
      <c r="H5" s="47">
        <f t="shared" ref="H5:H22" si="0">SUM(D5:G5)</f>
        <v>2630</v>
      </c>
    </row>
    <row r="6" spans="1:8" ht="20.100000000000001" customHeight="1" x14ac:dyDescent="0.2">
      <c r="A6" s="539"/>
      <c r="B6" s="22" t="s">
        <v>31</v>
      </c>
      <c r="C6" s="62" t="s">
        <v>14</v>
      </c>
      <c r="D6" s="28">
        <v>2644</v>
      </c>
      <c r="E6" s="28">
        <v>33011</v>
      </c>
      <c r="F6" s="28">
        <v>0</v>
      </c>
      <c r="G6" s="28">
        <v>0</v>
      </c>
      <c r="H6" s="47">
        <f t="shared" si="0"/>
        <v>35655</v>
      </c>
    </row>
    <row r="7" spans="1:8" ht="20.100000000000001" customHeight="1" thickBot="1" x14ac:dyDescent="0.25">
      <c r="A7" s="540"/>
      <c r="B7" s="23" t="s">
        <v>31</v>
      </c>
      <c r="C7" s="63" t="s">
        <v>60</v>
      </c>
      <c r="D7" s="29">
        <v>1996</v>
      </c>
      <c r="E7" s="36">
        <v>22384</v>
      </c>
      <c r="F7" s="36"/>
      <c r="G7" s="36">
        <v>0</v>
      </c>
      <c r="H7" s="46">
        <f t="shared" si="0"/>
        <v>24380</v>
      </c>
    </row>
    <row r="8" spans="1:8" ht="20.100000000000001" customHeight="1" thickBot="1" x14ac:dyDescent="0.25">
      <c r="A8" s="533" t="s">
        <v>44</v>
      </c>
      <c r="B8" s="534"/>
      <c r="C8" s="534"/>
      <c r="D8" s="211">
        <f>SUM(D5:D7)</f>
        <v>4665</v>
      </c>
      <c r="E8" s="211">
        <f>SUM(E5:E7)</f>
        <v>58000</v>
      </c>
      <c r="F8" s="211">
        <f>SUM(F5:F7)</f>
        <v>0</v>
      </c>
      <c r="G8" s="211">
        <f>SUM(G5:G7)</f>
        <v>0</v>
      </c>
      <c r="H8" s="211">
        <f t="shared" si="0"/>
        <v>62665</v>
      </c>
    </row>
    <row r="9" spans="1:8" ht="20.100000000000001" customHeight="1" x14ac:dyDescent="0.2">
      <c r="A9" s="18"/>
      <c r="B9" s="24" t="s">
        <v>51</v>
      </c>
      <c r="C9" s="64" t="s">
        <v>25</v>
      </c>
      <c r="D9" s="30">
        <v>0</v>
      </c>
      <c r="E9" s="27">
        <v>1750</v>
      </c>
      <c r="F9" s="27"/>
      <c r="G9" s="27">
        <v>0</v>
      </c>
      <c r="H9" s="47">
        <f t="shared" si="0"/>
        <v>1750</v>
      </c>
    </row>
    <row r="10" spans="1:8" ht="20.100000000000001" customHeight="1" x14ac:dyDescent="0.2">
      <c r="A10" s="15"/>
      <c r="B10" s="25" t="s">
        <v>51</v>
      </c>
      <c r="C10" s="65" t="s">
        <v>28</v>
      </c>
      <c r="D10" s="28">
        <f>'Sociální-Stavební'!N30</f>
        <v>0</v>
      </c>
      <c r="E10" s="28">
        <f>'Sociální-Stavební'!O25</f>
        <v>43377</v>
      </c>
      <c r="F10" s="28">
        <f>'Sociální-Stavební'!L33</f>
        <v>0</v>
      </c>
      <c r="G10" s="28">
        <f>'Sociální-Stavební'!Q25+'Sociální-Stavební'!N33</f>
        <v>0</v>
      </c>
      <c r="H10" s="47">
        <f t="shared" si="0"/>
        <v>43377</v>
      </c>
    </row>
    <row r="11" spans="1:8" ht="20.100000000000001" customHeight="1" x14ac:dyDescent="0.2">
      <c r="A11" s="217"/>
      <c r="B11" s="25" t="s">
        <v>51</v>
      </c>
      <c r="C11" s="65" t="s">
        <v>30</v>
      </c>
      <c r="D11" s="28">
        <v>810</v>
      </c>
      <c r="E11" s="36">
        <v>17353</v>
      </c>
      <c r="F11" s="36"/>
      <c r="G11" s="36">
        <v>0</v>
      </c>
      <c r="H11" s="218">
        <f t="shared" ref="H11" si="1">SUM(D11:G11)</f>
        <v>18163</v>
      </c>
    </row>
    <row r="12" spans="1:8" ht="20.100000000000001" customHeight="1" thickBot="1" x14ac:dyDescent="0.25">
      <c r="A12" s="19"/>
      <c r="B12" s="214" t="s">
        <v>51</v>
      </c>
      <c r="C12" s="215" t="s">
        <v>60</v>
      </c>
      <c r="D12" s="216">
        <v>0</v>
      </c>
      <c r="E12" s="36">
        <v>7520</v>
      </c>
      <c r="F12" s="36"/>
      <c r="G12" s="36">
        <v>0</v>
      </c>
      <c r="H12" s="46">
        <f t="shared" si="0"/>
        <v>7520</v>
      </c>
    </row>
    <row r="13" spans="1:8" ht="20.100000000000001" customHeight="1" thickBot="1" x14ac:dyDescent="0.25">
      <c r="A13" s="533" t="s">
        <v>45</v>
      </c>
      <c r="B13" s="534"/>
      <c r="C13" s="534"/>
      <c r="D13" s="212">
        <f>SUM(D9:D12)</f>
        <v>810</v>
      </c>
      <c r="E13" s="212">
        <f>SUM(E9:E12)</f>
        <v>70000</v>
      </c>
      <c r="F13" s="212">
        <f>SUM(F9:F12)</f>
        <v>0</v>
      </c>
      <c r="G13" s="212">
        <f>SUM(G9:G12)</f>
        <v>0</v>
      </c>
      <c r="H13" s="211">
        <f t="shared" si="0"/>
        <v>70810</v>
      </c>
    </row>
    <row r="14" spans="1:8" ht="20.100000000000001" customHeight="1" x14ac:dyDescent="0.2">
      <c r="A14" s="17"/>
      <c r="B14" s="24" t="s">
        <v>55</v>
      </c>
      <c r="C14" s="66" t="s">
        <v>25</v>
      </c>
      <c r="D14" s="30">
        <f>'Kultura-PD'!N14</f>
        <v>0</v>
      </c>
      <c r="E14" s="27">
        <f>'Kultura-PD'!O14</f>
        <v>1600</v>
      </c>
      <c r="F14" s="27"/>
      <c r="G14" s="513">
        <f>'Kultura-PD'!Q14</f>
        <v>100</v>
      </c>
      <c r="H14" s="514">
        <f t="shared" si="0"/>
        <v>1700</v>
      </c>
    </row>
    <row r="15" spans="1:8" ht="20.100000000000001" customHeight="1" x14ac:dyDescent="0.2">
      <c r="A15" s="15"/>
      <c r="B15" s="25" t="s">
        <v>55</v>
      </c>
      <c r="C15" s="65" t="s">
        <v>28</v>
      </c>
      <c r="D15" s="28">
        <v>0</v>
      </c>
      <c r="E15" s="28">
        <v>18635</v>
      </c>
      <c r="F15" s="28">
        <v>0</v>
      </c>
      <c r="G15" s="28">
        <v>0</v>
      </c>
      <c r="H15" s="47">
        <f t="shared" si="0"/>
        <v>18635</v>
      </c>
    </row>
    <row r="16" spans="1:8" ht="20.100000000000001" customHeight="1" thickBot="1" x14ac:dyDescent="0.25">
      <c r="A16" s="15"/>
      <c r="B16" s="26" t="s">
        <v>55</v>
      </c>
      <c r="C16" s="32" t="s">
        <v>30</v>
      </c>
      <c r="D16" s="29">
        <v>0</v>
      </c>
      <c r="E16" s="36">
        <v>2765</v>
      </c>
      <c r="F16" s="36"/>
      <c r="G16" s="36">
        <v>0</v>
      </c>
      <c r="H16" s="46">
        <f t="shared" si="0"/>
        <v>2765</v>
      </c>
    </row>
    <row r="17" spans="1:11" ht="20.100000000000001" customHeight="1" thickBot="1" x14ac:dyDescent="0.25">
      <c r="A17" s="533" t="s">
        <v>46</v>
      </c>
      <c r="B17" s="534"/>
      <c r="C17" s="535"/>
      <c r="D17" s="211">
        <f>SUM(D14:D16)</f>
        <v>0</v>
      </c>
      <c r="E17" s="211">
        <f>SUM(E14:E16)</f>
        <v>23000</v>
      </c>
      <c r="F17" s="211">
        <f>SUM(F14:F16)</f>
        <v>0</v>
      </c>
      <c r="G17" s="531">
        <f>SUM(G14:G16)</f>
        <v>100</v>
      </c>
      <c r="H17" s="531">
        <f t="shared" si="0"/>
        <v>23100</v>
      </c>
    </row>
    <row r="18" spans="1:11" ht="20.100000000000001" customHeight="1" x14ac:dyDescent="0.2">
      <c r="A18" s="18"/>
      <c r="B18" s="24" t="s">
        <v>56</v>
      </c>
      <c r="C18" s="64" t="s">
        <v>25</v>
      </c>
      <c r="D18" s="30">
        <v>0</v>
      </c>
      <c r="E18" s="513">
        <f>'Doprava-PD'!S12</f>
        <v>1300</v>
      </c>
      <c r="F18" s="27">
        <f>'Doprava-PD'!T12</f>
        <v>0</v>
      </c>
      <c r="G18" s="513">
        <f>'Doprava-PD'!U12</f>
        <v>500</v>
      </c>
      <c r="H18" s="514">
        <f t="shared" si="0"/>
        <v>1800</v>
      </c>
    </row>
    <row r="19" spans="1:11" ht="20.100000000000001" customHeight="1" x14ac:dyDescent="0.2">
      <c r="A19" s="15"/>
      <c r="B19" s="25" t="s">
        <v>56</v>
      </c>
      <c r="C19" s="65" t="s">
        <v>68</v>
      </c>
      <c r="D19" s="28">
        <v>0</v>
      </c>
      <c r="E19" s="28">
        <v>14500</v>
      </c>
      <c r="F19" s="28">
        <v>12500</v>
      </c>
      <c r="G19" s="28">
        <v>2500</v>
      </c>
      <c r="H19" s="47">
        <f t="shared" si="0"/>
        <v>29500</v>
      </c>
    </row>
    <row r="20" spans="1:11" ht="20.100000000000001" customHeight="1" thickBot="1" x14ac:dyDescent="0.25">
      <c r="A20" s="19"/>
      <c r="B20" s="26" t="s">
        <v>56</v>
      </c>
      <c r="C20" s="67" t="s">
        <v>69</v>
      </c>
      <c r="D20" s="36"/>
      <c r="E20" s="36">
        <v>9200</v>
      </c>
      <c r="F20" s="36">
        <v>50666</v>
      </c>
      <c r="G20" s="36">
        <v>10134</v>
      </c>
      <c r="H20" s="46">
        <f t="shared" si="0"/>
        <v>70000</v>
      </c>
    </row>
    <row r="21" spans="1:11" ht="20.100000000000001" customHeight="1" thickBot="1" x14ac:dyDescent="0.25">
      <c r="A21" s="533" t="s">
        <v>48</v>
      </c>
      <c r="B21" s="534"/>
      <c r="C21" s="535"/>
      <c r="D21" s="211">
        <f>SUM(D18:D20)</f>
        <v>0</v>
      </c>
      <c r="E21" s="531">
        <f>SUM(E18:E20)</f>
        <v>25000</v>
      </c>
      <c r="F21" s="211">
        <f>SUM(F18:F20)</f>
        <v>63166</v>
      </c>
      <c r="G21" s="531">
        <f>SUM(G18:G20)</f>
        <v>13134</v>
      </c>
      <c r="H21" s="531">
        <f t="shared" si="0"/>
        <v>101300</v>
      </c>
    </row>
    <row r="22" spans="1:11" ht="20.100000000000001" customHeight="1" x14ac:dyDescent="0.2">
      <c r="A22" s="18"/>
      <c r="B22" s="24" t="s">
        <v>26</v>
      </c>
      <c r="C22" s="66" t="s">
        <v>25</v>
      </c>
      <c r="D22" s="27">
        <v>0</v>
      </c>
      <c r="E22" s="27">
        <v>350</v>
      </c>
      <c r="F22" s="27"/>
      <c r="G22" s="27">
        <v>0</v>
      </c>
      <c r="H22" s="47">
        <f t="shared" si="0"/>
        <v>350</v>
      </c>
    </row>
    <row r="23" spans="1:11" ht="20.100000000000001" customHeight="1" x14ac:dyDescent="0.2">
      <c r="A23" s="15"/>
      <c r="B23" s="25" t="s">
        <v>26</v>
      </c>
      <c r="C23" s="65" t="s">
        <v>28</v>
      </c>
      <c r="D23" s="28">
        <v>0</v>
      </c>
      <c r="E23" s="28">
        <v>18024</v>
      </c>
      <c r="F23" s="28"/>
      <c r="G23" s="28">
        <v>0</v>
      </c>
      <c r="H23" s="47">
        <f>SUM(D23:G23)</f>
        <v>18024</v>
      </c>
    </row>
    <row r="24" spans="1:11" ht="20.100000000000001" customHeight="1" x14ac:dyDescent="0.2">
      <c r="A24" s="15"/>
      <c r="B24" s="25" t="s">
        <v>26</v>
      </c>
      <c r="C24" s="65" t="s">
        <v>30</v>
      </c>
      <c r="D24" s="28">
        <v>5370</v>
      </c>
      <c r="E24" s="28">
        <v>4600</v>
      </c>
      <c r="F24" s="28"/>
      <c r="G24" s="28">
        <v>0</v>
      </c>
      <c r="H24" s="47">
        <f t="shared" ref="H24:H29" si="2">SUM(D24:G24)</f>
        <v>9970</v>
      </c>
    </row>
    <row r="25" spans="1:11" ht="20.100000000000001" customHeight="1" thickBot="1" x14ac:dyDescent="0.25">
      <c r="A25" s="19"/>
      <c r="B25" s="23" t="s">
        <v>50</v>
      </c>
      <c r="C25" s="63" t="s">
        <v>70</v>
      </c>
      <c r="D25" s="29">
        <f>'Zdrav.-nájem'!N14</f>
        <v>0</v>
      </c>
      <c r="E25" s="36">
        <v>0</v>
      </c>
      <c r="F25" s="36"/>
      <c r="G25" s="36">
        <f>'Zdrav.-nájem'!O14</f>
        <v>17026</v>
      </c>
      <c r="H25" s="46">
        <f t="shared" si="2"/>
        <v>17026</v>
      </c>
    </row>
    <row r="26" spans="1:11" ht="20.100000000000001" customHeight="1" thickBot="1" x14ac:dyDescent="0.25">
      <c r="A26" s="533" t="s">
        <v>47</v>
      </c>
      <c r="B26" s="534"/>
      <c r="C26" s="534"/>
      <c r="D26" s="211">
        <f>SUM(D22:D25)</f>
        <v>5370</v>
      </c>
      <c r="E26" s="211">
        <f>SUM(E22:E25)</f>
        <v>22974</v>
      </c>
      <c r="F26" s="211">
        <f>SUM(F22:F25)</f>
        <v>0</v>
      </c>
      <c r="G26" s="211">
        <f>SUM(G22:G25)</f>
        <v>17026</v>
      </c>
      <c r="H26" s="211">
        <f t="shared" si="2"/>
        <v>45370</v>
      </c>
    </row>
    <row r="27" spans="1:11" ht="20.100000000000001" customHeight="1" thickBot="1" x14ac:dyDescent="0.25">
      <c r="A27" s="95" t="s">
        <v>71</v>
      </c>
      <c r="B27" s="97"/>
      <c r="C27" s="98"/>
      <c r="D27" s="96">
        <v>0</v>
      </c>
      <c r="E27" s="96">
        <v>4400</v>
      </c>
      <c r="F27" s="96"/>
      <c r="G27" s="96">
        <v>0</v>
      </c>
      <c r="H27" s="96">
        <f t="shared" si="2"/>
        <v>4400</v>
      </c>
    </row>
    <row r="28" spans="1:11" ht="20.100000000000001" customHeight="1" thickBot="1" x14ac:dyDescent="0.25">
      <c r="A28" s="95" t="s">
        <v>54</v>
      </c>
      <c r="B28" s="97"/>
      <c r="C28" s="98"/>
      <c r="D28" s="96">
        <v>0</v>
      </c>
      <c r="E28" s="96">
        <v>2400</v>
      </c>
      <c r="F28" s="96"/>
      <c r="G28" s="96">
        <v>0</v>
      </c>
      <c r="H28" s="96">
        <f t="shared" si="2"/>
        <v>2400</v>
      </c>
    </row>
    <row r="29" spans="1:11" ht="20.100000000000001" customHeight="1" thickBot="1" x14ac:dyDescent="0.25">
      <c r="A29" s="95" t="s">
        <v>53</v>
      </c>
      <c r="B29" s="97"/>
      <c r="C29" s="98"/>
      <c r="D29" s="96">
        <v>0</v>
      </c>
      <c r="E29" s="96">
        <v>2200</v>
      </c>
      <c r="F29" s="96"/>
      <c r="G29" s="96">
        <v>0</v>
      </c>
      <c r="H29" s="96">
        <f t="shared" si="2"/>
        <v>2200</v>
      </c>
    </row>
    <row r="30" spans="1:11" ht="30.75" customHeight="1" thickBot="1" x14ac:dyDescent="0.25">
      <c r="A30" s="541" t="s">
        <v>63</v>
      </c>
      <c r="B30" s="542"/>
      <c r="C30" s="99"/>
      <c r="D30" s="96">
        <f>D8+D13+D17+D21+D26+D27+D28+D29</f>
        <v>10845</v>
      </c>
      <c r="E30" s="531">
        <f>E8+E13+E17+E21+E26+E27+E28+E29</f>
        <v>207974</v>
      </c>
      <c r="F30" s="96">
        <f>F8+F13+F17+F21+F26+F27+F28+F29</f>
        <v>63166</v>
      </c>
      <c r="G30" s="531">
        <f>G8+G13+G17+G21+G26+G27+G28+G29</f>
        <v>30260</v>
      </c>
      <c r="H30" s="531">
        <f>H8+H13+H17+H21+H26+H27+H28+H29</f>
        <v>312245</v>
      </c>
      <c r="K30" s="37"/>
    </row>
    <row r="31" spans="1:11" ht="10.5" customHeight="1" x14ac:dyDescent="0.2"/>
    <row r="32" spans="1:11" ht="30" customHeight="1" x14ac:dyDescent="0.2">
      <c r="A32" s="546"/>
      <c r="B32" s="547"/>
      <c r="C32" s="547"/>
      <c r="D32" s="547"/>
      <c r="E32" s="547"/>
      <c r="F32" s="547"/>
      <c r="G32" s="547"/>
      <c r="H32" s="547"/>
    </row>
    <row r="33" spans="1:8" ht="24.75" customHeight="1" x14ac:dyDescent="0.2">
      <c r="A33" s="547"/>
      <c r="B33" s="547"/>
      <c r="C33" s="547"/>
      <c r="D33" s="547"/>
      <c r="E33" s="547"/>
      <c r="F33" s="547"/>
      <c r="G33" s="547"/>
      <c r="H33" s="547"/>
    </row>
    <row r="34" spans="1:8" ht="9.75" customHeight="1" x14ac:dyDescent="0.25">
      <c r="A34" s="365"/>
      <c r="B34" s="365"/>
      <c r="C34" s="365"/>
      <c r="D34" s="365"/>
      <c r="E34" s="365"/>
      <c r="F34" s="365"/>
      <c r="G34" s="365"/>
      <c r="H34" s="365"/>
    </row>
    <row r="35" spans="1:8" ht="12" customHeight="1" x14ac:dyDescent="0.2">
      <c r="A35" s="546"/>
      <c r="B35" s="547"/>
      <c r="C35" s="547"/>
      <c r="D35" s="547"/>
      <c r="E35" s="547"/>
      <c r="F35" s="547"/>
      <c r="G35" s="547"/>
      <c r="H35" s="547"/>
    </row>
    <row r="36" spans="1:8" ht="24" customHeight="1" x14ac:dyDescent="0.2">
      <c r="A36" s="547"/>
      <c r="B36" s="547"/>
      <c r="C36" s="547"/>
      <c r="D36" s="547"/>
      <c r="E36" s="547"/>
      <c r="F36" s="547"/>
      <c r="G36" s="547"/>
      <c r="H36" s="547"/>
    </row>
    <row r="37" spans="1:8" x14ac:dyDescent="0.2">
      <c r="D37" s="37"/>
      <c r="E37" s="37"/>
      <c r="F37" s="37"/>
      <c r="G37" s="37"/>
    </row>
    <row r="38" spans="1:8" x14ac:dyDescent="0.2">
      <c r="D38" s="37"/>
      <c r="E38" s="37"/>
      <c r="F38" s="37"/>
      <c r="G38" s="37"/>
    </row>
    <row r="39" spans="1:8" x14ac:dyDescent="0.2">
      <c r="D39" s="37"/>
      <c r="E39" s="37"/>
      <c r="F39" s="37"/>
      <c r="G39" s="37"/>
    </row>
    <row r="40" spans="1:8" x14ac:dyDescent="0.2">
      <c r="D40" s="37"/>
      <c r="E40" s="37"/>
      <c r="F40" s="37"/>
      <c r="G40" s="37"/>
    </row>
    <row r="41" spans="1:8" x14ac:dyDescent="0.2">
      <c r="D41" s="37"/>
      <c r="E41" s="37"/>
      <c r="F41" s="37"/>
      <c r="G41" s="37"/>
    </row>
    <row r="42" spans="1:8" x14ac:dyDescent="0.2">
      <c r="D42" s="37"/>
      <c r="E42" s="37"/>
      <c r="F42" s="37"/>
      <c r="G42" s="37"/>
    </row>
    <row r="43" spans="1:8" x14ac:dyDescent="0.2">
      <c r="D43" s="37"/>
      <c r="E43" s="37"/>
      <c r="F43" s="37"/>
      <c r="G43" s="37"/>
    </row>
    <row r="44" spans="1:8" x14ac:dyDescent="0.2">
      <c r="D44" s="37"/>
      <c r="E44" s="37"/>
      <c r="F44" s="37"/>
      <c r="G44" s="37"/>
    </row>
  </sheetData>
  <mergeCells count="11">
    <mergeCell ref="A3:C3"/>
    <mergeCell ref="A21:C21"/>
    <mergeCell ref="A5:A7"/>
    <mergeCell ref="A8:C8"/>
    <mergeCell ref="A13:C13"/>
    <mergeCell ref="A32:H33"/>
    <mergeCell ref="A35:H36"/>
    <mergeCell ref="A26:C26"/>
    <mergeCell ref="A30:B30"/>
    <mergeCell ref="A4:B4"/>
    <mergeCell ref="A17:C17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58" firstPageNumber="11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 enableFormatConditionsCalculation="0">
    <tabColor indexed="45"/>
    <pageSetUpPr fitToPage="1"/>
  </sheetPr>
  <dimension ref="A1:BH22"/>
  <sheetViews>
    <sheetView topLeftCell="G10" zoomScale="70" zoomScaleNormal="70" zoomScaleSheetLayoutView="100" workbookViewId="0">
      <selection activeCell="P26" sqref="P26"/>
    </sheetView>
  </sheetViews>
  <sheetFormatPr defaultColWidth="29.7109375" defaultRowHeight="12.75" outlineLevelCol="1" x14ac:dyDescent="0.2"/>
  <cols>
    <col min="1" max="1" width="5.42578125" style="7" customWidth="1"/>
    <col min="2" max="2" width="4.85546875" style="142" customWidth="1"/>
    <col min="3" max="3" width="16.7109375" style="142" hidden="1" customWidth="1" outlineLevel="1"/>
    <col min="4" max="4" width="7.140625" style="142" hidden="1" customWidth="1" outlineLevel="1"/>
    <col min="5" max="5" width="8.28515625" style="142" hidden="1" customWidth="1" outlineLevel="1"/>
    <col min="6" max="6" width="81.7109375" style="7" customWidth="1" collapsed="1"/>
    <col min="7" max="7" width="68.140625" style="7" customWidth="1"/>
    <col min="8" max="8" width="8.5703125" style="142" customWidth="1"/>
    <col min="9" max="9" width="10.28515625" style="142" customWidth="1"/>
    <col min="10" max="10" width="13.85546875" style="147" customWidth="1"/>
    <col min="11" max="11" width="13.7109375" style="233" customWidth="1"/>
    <col min="12" max="12" width="12.7109375" style="233" customWidth="1"/>
    <col min="13" max="13" width="12.7109375" style="142" customWidth="1"/>
    <col min="14" max="18" width="12.7109375" style="147" customWidth="1"/>
    <col min="19" max="19" width="20.28515625" style="147" customWidth="1"/>
    <col min="20" max="31" width="29.7109375" style="7" customWidth="1"/>
    <col min="32" max="16384" width="29.7109375" style="7"/>
  </cols>
  <sheetData>
    <row r="1" spans="1:60" s="39" customFormat="1" ht="18" x14ac:dyDescent="0.25">
      <c r="A1" s="110" t="s">
        <v>65</v>
      </c>
      <c r="B1" s="140"/>
      <c r="C1" s="140"/>
      <c r="D1" s="140"/>
      <c r="E1" s="140"/>
      <c r="F1" s="141"/>
      <c r="G1" s="140"/>
      <c r="H1" s="142"/>
      <c r="I1" s="143"/>
      <c r="J1" s="143"/>
      <c r="K1" s="144"/>
      <c r="L1" s="140"/>
      <c r="M1" s="140"/>
      <c r="N1" s="140"/>
      <c r="O1" s="140"/>
      <c r="P1" s="140"/>
      <c r="Q1" s="140"/>
      <c r="R1" s="140"/>
      <c r="S1" s="140"/>
      <c r="T1" s="234"/>
      <c r="U1" s="234"/>
      <c r="V1" s="234"/>
      <c r="W1" s="234"/>
      <c r="X1" s="234"/>
    </row>
    <row r="2" spans="1:60" s="39" customFormat="1" ht="15.75" x14ac:dyDescent="0.25">
      <c r="A2" s="118" t="s">
        <v>9</v>
      </c>
      <c r="B2" s="118"/>
      <c r="C2" s="118"/>
      <c r="D2" s="118"/>
      <c r="E2" s="118"/>
      <c r="F2" s="118" t="s">
        <v>10</v>
      </c>
      <c r="G2" s="139" t="s">
        <v>11</v>
      </c>
      <c r="H2" s="142"/>
      <c r="I2" s="118"/>
      <c r="J2" s="118"/>
      <c r="K2" s="145"/>
      <c r="L2" s="118"/>
      <c r="M2" s="118"/>
      <c r="N2" s="118"/>
      <c r="O2" s="118"/>
      <c r="P2" s="118"/>
      <c r="Q2" s="118"/>
      <c r="R2" s="118"/>
      <c r="S2" s="118"/>
      <c r="T2" s="234"/>
      <c r="U2" s="234"/>
      <c r="V2" s="234"/>
      <c r="W2" s="234"/>
      <c r="X2" s="234"/>
    </row>
    <row r="3" spans="1:60" s="39" customFormat="1" ht="17.25" customHeight="1" x14ac:dyDescent="0.2">
      <c r="A3" s="118"/>
      <c r="B3" s="118"/>
      <c r="C3" s="118"/>
      <c r="D3" s="118"/>
      <c r="E3" s="118"/>
      <c r="F3" s="118" t="s">
        <v>12</v>
      </c>
      <c r="G3" s="118"/>
      <c r="H3" s="142"/>
      <c r="I3" s="118"/>
      <c r="J3" s="118"/>
      <c r="K3" s="145"/>
      <c r="L3" s="118"/>
      <c r="M3" s="118"/>
      <c r="N3" s="118"/>
      <c r="O3" s="118"/>
      <c r="P3" s="118"/>
      <c r="Q3" s="118"/>
      <c r="R3" s="118"/>
      <c r="S3" s="118"/>
      <c r="T3" s="234"/>
      <c r="U3" s="234"/>
      <c r="V3" s="234"/>
      <c r="W3" s="234"/>
      <c r="X3" s="234"/>
    </row>
    <row r="4" spans="1:60" s="118" customFormat="1" ht="15" thickBot="1" x14ac:dyDescent="0.25">
      <c r="F4" s="117"/>
      <c r="S4" s="21" t="s">
        <v>13</v>
      </c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</row>
    <row r="5" spans="1:60" s="8" customFormat="1" ht="28.5" customHeight="1" thickBot="1" x14ac:dyDescent="0.25">
      <c r="A5" s="548" t="s">
        <v>31</v>
      </c>
      <c r="B5" s="549"/>
      <c r="C5" s="549"/>
      <c r="D5" s="549"/>
      <c r="E5" s="549"/>
      <c r="F5" s="549"/>
      <c r="G5" s="549"/>
      <c r="H5" s="549"/>
      <c r="I5" s="549"/>
      <c r="J5" s="549"/>
      <c r="K5" s="549"/>
      <c r="L5" s="549"/>
      <c r="M5" s="549"/>
      <c r="N5" s="549"/>
      <c r="O5" s="549"/>
      <c r="P5" s="549"/>
      <c r="Q5" s="549"/>
      <c r="R5" s="549"/>
      <c r="S5" s="550"/>
      <c r="T5" s="11"/>
      <c r="U5" s="11"/>
    </row>
    <row r="6" spans="1:60" s="146" customFormat="1" ht="30" customHeight="1" thickBot="1" x14ac:dyDescent="0.25">
      <c r="A6" s="556" t="s">
        <v>25</v>
      </c>
      <c r="B6" s="557"/>
      <c r="C6" s="557"/>
      <c r="D6" s="557"/>
      <c r="E6" s="557"/>
      <c r="F6" s="557"/>
      <c r="G6" s="557"/>
      <c r="H6" s="557"/>
      <c r="I6" s="557"/>
      <c r="J6" s="557"/>
      <c r="K6" s="557"/>
      <c r="L6" s="557"/>
      <c r="M6" s="557"/>
      <c r="N6" s="557"/>
      <c r="O6" s="557"/>
      <c r="P6" s="557"/>
      <c r="Q6" s="557"/>
      <c r="R6" s="557"/>
      <c r="S6" s="558"/>
    </row>
    <row r="7" spans="1:60" s="146" customFormat="1" ht="33.75" customHeight="1" thickBot="1" x14ac:dyDescent="0.25">
      <c r="A7" s="566" t="s">
        <v>36</v>
      </c>
      <c r="B7" s="566" t="s">
        <v>59</v>
      </c>
      <c r="C7" s="568" t="s">
        <v>4</v>
      </c>
      <c r="D7" s="568" t="s">
        <v>2</v>
      </c>
      <c r="E7" s="568" t="s">
        <v>5</v>
      </c>
      <c r="F7" s="552" t="s">
        <v>62</v>
      </c>
      <c r="G7" s="561" t="s">
        <v>61</v>
      </c>
      <c r="H7" s="564" t="s">
        <v>18</v>
      </c>
      <c r="I7" s="561" t="s">
        <v>19</v>
      </c>
      <c r="J7" s="553" t="s">
        <v>20</v>
      </c>
      <c r="K7" s="553" t="s">
        <v>21</v>
      </c>
      <c r="L7" s="553" t="s">
        <v>79</v>
      </c>
      <c r="M7" s="555" t="s">
        <v>80</v>
      </c>
      <c r="N7" s="555"/>
      <c r="O7" s="555"/>
      <c r="P7" s="555"/>
      <c r="Q7" s="555"/>
      <c r="R7" s="551" t="s">
        <v>171</v>
      </c>
      <c r="S7" s="551" t="s">
        <v>172</v>
      </c>
    </row>
    <row r="8" spans="1:60" s="9" customFormat="1" ht="57" customHeight="1" thickBot="1" x14ac:dyDescent="0.25">
      <c r="A8" s="567"/>
      <c r="B8" s="567"/>
      <c r="C8" s="569"/>
      <c r="D8" s="569"/>
      <c r="E8" s="569"/>
      <c r="F8" s="563"/>
      <c r="G8" s="562"/>
      <c r="H8" s="565"/>
      <c r="I8" s="562"/>
      <c r="J8" s="554"/>
      <c r="K8" s="554"/>
      <c r="L8" s="554"/>
      <c r="M8" s="104" t="s">
        <v>32</v>
      </c>
      <c r="N8" s="103" t="s">
        <v>57</v>
      </c>
      <c r="O8" s="336" t="s">
        <v>126</v>
      </c>
      <c r="P8" s="336" t="s">
        <v>127</v>
      </c>
      <c r="Q8" s="338" t="s">
        <v>58</v>
      </c>
      <c r="R8" s="552"/>
      <c r="S8" s="552"/>
    </row>
    <row r="9" spans="1:60" s="250" customFormat="1" ht="47.25" customHeight="1" x14ac:dyDescent="0.2">
      <c r="A9" s="245">
        <v>1</v>
      </c>
      <c r="B9" s="246" t="s">
        <v>64</v>
      </c>
      <c r="C9" s="1">
        <v>60001100698</v>
      </c>
      <c r="D9" s="246">
        <v>3121</v>
      </c>
      <c r="E9" s="246">
        <v>6121</v>
      </c>
      <c r="F9" s="355" t="s">
        <v>138</v>
      </c>
      <c r="G9" s="356" t="s">
        <v>146</v>
      </c>
      <c r="H9" s="247"/>
      <c r="I9" s="231"/>
      <c r="J9" s="248">
        <v>450</v>
      </c>
      <c r="K9" s="228">
        <v>2012</v>
      </c>
      <c r="L9" s="249">
        <v>0</v>
      </c>
      <c r="M9" s="269">
        <f>Q9+N9+O9</f>
        <v>450</v>
      </c>
      <c r="N9" s="271">
        <v>0</v>
      </c>
      <c r="O9" s="271">
        <v>450</v>
      </c>
      <c r="P9" s="271"/>
      <c r="Q9" s="269"/>
      <c r="R9" s="392"/>
      <c r="S9" s="389"/>
    </row>
    <row r="10" spans="1:60" s="250" customFormat="1" ht="54" customHeight="1" x14ac:dyDescent="0.2">
      <c r="A10" s="376">
        <v>2</v>
      </c>
      <c r="B10" s="377" t="s">
        <v>64</v>
      </c>
      <c r="C10" s="378">
        <v>60001100699</v>
      </c>
      <c r="D10" s="377">
        <v>3122</v>
      </c>
      <c r="E10" s="377">
        <v>6121</v>
      </c>
      <c r="F10" s="374" t="s">
        <v>169</v>
      </c>
      <c r="G10" s="375" t="s">
        <v>170</v>
      </c>
      <c r="H10" s="379"/>
      <c r="I10" s="380"/>
      <c r="J10" s="381">
        <v>150</v>
      </c>
      <c r="K10" s="382">
        <v>2012</v>
      </c>
      <c r="L10" s="383">
        <v>0</v>
      </c>
      <c r="M10" s="384">
        <f>Q10+N10+O10</f>
        <v>0</v>
      </c>
      <c r="N10" s="385">
        <v>0</v>
      </c>
      <c r="O10" s="386">
        <v>0</v>
      </c>
      <c r="P10" s="386"/>
      <c r="Q10" s="384"/>
      <c r="R10" s="393">
        <v>-150</v>
      </c>
      <c r="S10" s="390" t="s">
        <v>173</v>
      </c>
    </row>
    <row r="11" spans="1:60" s="250" customFormat="1" ht="51" customHeight="1" x14ac:dyDescent="0.2">
      <c r="A11" s="257">
        <v>3</v>
      </c>
      <c r="B11" s="230" t="s">
        <v>64</v>
      </c>
      <c r="C11" s="1">
        <v>60001100700</v>
      </c>
      <c r="D11" s="230">
        <v>3147</v>
      </c>
      <c r="E11" s="230">
        <v>6121</v>
      </c>
      <c r="F11" s="357" t="s">
        <v>109</v>
      </c>
      <c r="G11" s="358" t="s">
        <v>147</v>
      </c>
      <c r="H11" s="251"/>
      <c r="I11" s="252"/>
      <c r="J11" s="253">
        <v>200</v>
      </c>
      <c r="K11" s="229">
        <v>2012</v>
      </c>
      <c r="L11" s="254">
        <v>0</v>
      </c>
      <c r="M11" s="269">
        <f t="shared" ref="M11:M21" si="0">Q11+N11+O11</f>
        <v>200</v>
      </c>
      <c r="N11" s="255">
        <v>0</v>
      </c>
      <c r="O11" s="337">
        <v>200</v>
      </c>
      <c r="P11" s="337"/>
      <c r="Q11" s="269"/>
      <c r="R11" s="394"/>
      <c r="S11" s="288"/>
    </row>
    <row r="12" spans="1:60" s="250" customFormat="1" ht="46.5" customHeight="1" x14ac:dyDescent="0.2">
      <c r="A12" s="257">
        <v>4</v>
      </c>
      <c r="B12" s="230" t="s">
        <v>64</v>
      </c>
      <c r="C12" s="1">
        <v>60001100701</v>
      </c>
      <c r="D12" s="230">
        <v>3122</v>
      </c>
      <c r="E12" s="230">
        <v>6121</v>
      </c>
      <c r="F12" s="357" t="s">
        <v>102</v>
      </c>
      <c r="G12" s="358" t="s">
        <v>148</v>
      </c>
      <c r="H12" s="251"/>
      <c r="I12" s="252"/>
      <c r="J12" s="253">
        <v>200</v>
      </c>
      <c r="K12" s="229">
        <v>2012</v>
      </c>
      <c r="L12" s="254">
        <v>0</v>
      </c>
      <c r="M12" s="269">
        <f t="shared" si="0"/>
        <v>200</v>
      </c>
      <c r="N12" s="255">
        <v>0</v>
      </c>
      <c r="O12" s="333">
        <v>200</v>
      </c>
      <c r="P12" s="333"/>
      <c r="Q12" s="387"/>
      <c r="R12" s="394"/>
      <c r="S12" s="288"/>
    </row>
    <row r="13" spans="1:60" s="250" customFormat="1" ht="45.75" customHeight="1" x14ac:dyDescent="0.2">
      <c r="A13" s="257">
        <v>5</v>
      </c>
      <c r="B13" s="230" t="s">
        <v>64</v>
      </c>
      <c r="C13" s="1">
        <v>60001100702</v>
      </c>
      <c r="D13" s="230">
        <v>3142</v>
      </c>
      <c r="E13" s="230">
        <v>6121</v>
      </c>
      <c r="F13" s="357" t="s">
        <v>110</v>
      </c>
      <c r="G13" s="358" t="s">
        <v>149</v>
      </c>
      <c r="H13" s="268" t="s">
        <v>105</v>
      </c>
      <c r="I13" s="252"/>
      <c r="J13" s="253">
        <v>400</v>
      </c>
      <c r="K13" s="229">
        <v>2012</v>
      </c>
      <c r="L13" s="254">
        <v>0</v>
      </c>
      <c r="M13" s="269">
        <f t="shared" si="0"/>
        <v>400</v>
      </c>
      <c r="N13" s="255">
        <v>0</v>
      </c>
      <c r="O13" s="334">
        <v>400</v>
      </c>
      <c r="P13" s="334"/>
      <c r="Q13" s="269"/>
      <c r="R13" s="394"/>
      <c r="S13" s="288"/>
    </row>
    <row r="14" spans="1:60" s="250" customFormat="1" ht="39" customHeight="1" x14ac:dyDescent="0.2">
      <c r="A14" s="257">
        <v>6</v>
      </c>
      <c r="B14" s="230" t="s">
        <v>90</v>
      </c>
      <c r="C14" s="1">
        <v>60001100703</v>
      </c>
      <c r="D14" s="230">
        <v>3122</v>
      </c>
      <c r="E14" s="230">
        <v>6121</v>
      </c>
      <c r="F14" s="357" t="s">
        <v>137</v>
      </c>
      <c r="G14" s="358" t="s">
        <v>150</v>
      </c>
      <c r="H14" s="251"/>
      <c r="I14" s="252"/>
      <c r="J14" s="253">
        <v>130</v>
      </c>
      <c r="K14" s="229">
        <v>2012</v>
      </c>
      <c r="L14" s="254">
        <v>0</v>
      </c>
      <c r="M14" s="269">
        <f t="shared" si="0"/>
        <v>130</v>
      </c>
      <c r="N14" s="255">
        <v>0</v>
      </c>
      <c r="O14" s="334">
        <v>130</v>
      </c>
      <c r="P14" s="334"/>
      <c r="Q14" s="269"/>
      <c r="R14" s="394"/>
      <c r="S14" s="288"/>
    </row>
    <row r="15" spans="1:60" s="250" customFormat="1" ht="39" customHeight="1" x14ac:dyDescent="0.2">
      <c r="A15" s="257">
        <v>7</v>
      </c>
      <c r="B15" s="230" t="s">
        <v>90</v>
      </c>
      <c r="C15" s="1">
        <v>60001100704</v>
      </c>
      <c r="D15" s="230">
        <v>3122</v>
      </c>
      <c r="E15" s="230">
        <v>6121</v>
      </c>
      <c r="F15" s="357" t="s">
        <v>113</v>
      </c>
      <c r="G15" s="358" t="s">
        <v>151</v>
      </c>
      <c r="H15" s="251"/>
      <c r="I15" s="252"/>
      <c r="J15" s="253">
        <v>350</v>
      </c>
      <c r="K15" s="229">
        <v>2012</v>
      </c>
      <c r="L15" s="254">
        <v>0</v>
      </c>
      <c r="M15" s="269">
        <f t="shared" si="0"/>
        <v>350</v>
      </c>
      <c r="N15" s="255">
        <v>0</v>
      </c>
      <c r="O15" s="255">
        <v>350</v>
      </c>
      <c r="P15" s="255"/>
      <c r="Q15" s="387"/>
      <c r="R15" s="394"/>
      <c r="S15" s="288"/>
    </row>
    <row r="16" spans="1:60" s="250" customFormat="1" ht="39" customHeight="1" x14ac:dyDescent="0.2">
      <c r="A16" s="257">
        <v>8</v>
      </c>
      <c r="B16" s="227" t="s">
        <v>87</v>
      </c>
      <c r="C16" s="1">
        <v>60001100705</v>
      </c>
      <c r="D16" s="232" t="s">
        <v>136</v>
      </c>
      <c r="E16" s="230">
        <v>6121</v>
      </c>
      <c r="F16" s="357" t="s">
        <v>139</v>
      </c>
      <c r="G16" s="358" t="s">
        <v>152</v>
      </c>
      <c r="H16" s="226" t="s">
        <v>106</v>
      </c>
      <c r="I16" s="226"/>
      <c r="J16" s="220">
        <v>150</v>
      </c>
      <c r="K16" s="256">
        <v>2012</v>
      </c>
      <c r="L16" s="254">
        <v>0</v>
      </c>
      <c r="M16" s="269">
        <f t="shared" si="0"/>
        <v>150</v>
      </c>
      <c r="N16" s="272">
        <v>0</v>
      </c>
      <c r="O16" s="272">
        <v>150</v>
      </c>
      <c r="P16" s="272"/>
      <c r="Q16" s="270"/>
      <c r="R16" s="173"/>
      <c r="S16" s="391"/>
    </row>
    <row r="17" spans="1:34" s="250" customFormat="1" ht="39" customHeight="1" x14ac:dyDescent="0.2">
      <c r="A17" s="257">
        <v>9</v>
      </c>
      <c r="B17" s="230" t="s">
        <v>88</v>
      </c>
      <c r="C17" s="1">
        <v>60001100706</v>
      </c>
      <c r="D17" s="230">
        <v>3122</v>
      </c>
      <c r="E17" s="230">
        <v>6121</v>
      </c>
      <c r="F17" s="357" t="s">
        <v>114</v>
      </c>
      <c r="G17" s="358" t="s">
        <v>153</v>
      </c>
      <c r="H17" s="251"/>
      <c r="I17" s="252"/>
      <c r="J17" s="253">
        <v>100</v>
      </c>
      <c r="K17" s="229">
        <v>2012</v>
      </c>
      <c r="L17" s="254">
        <v>0</v>
      </c>
      <c r="M17" s="269">
        <f t="shared" si="0"/>
        <v>100</v>
      </c>
      <c r="N17" s="255">
        <v>25</v>
      </c>
      <c r="O17" s="333">
        <v>75</v>
      </c>
      <c r="P17" s="333"/>
      <c r="Q17" s="387"/>
      <c r="R17" s="394"/>
      <c r="S17" s="288"/>
    </row>
    <row r="18" spans="1:34" s="250" customFormat="1" ht="39" customHeight="1" x14ac:dyDescent="0.2">
      <c r="A18" s="257">
        <v>10</v>
      </c>
      <c r="B18" s="230" t="s">
        <v>88</v>
      </c>
      <c r="C18" s="1">
        <v>60001100707</v>
      </c>
      <c r="D18" s="230">
        <v>4322</v>
      </c>
      <c r="E18" s="230">
        <v>6121</v>
      </c>
      <c r="F18" s="357" t="s">
        <v>140</v>
      </c>
      <c r="G18" s="358" t="s">
        <v>115</v>
      </c>
      <c r="H18" s="251"/>
      <c r="I18" s="252"/>
      <c r="J18" s="253">
        <v>100</v>
      </c>
      <c r="K18" s="229">
        <v>2012</v>
      </c>
      <c r="L18" s="254">
        <v>0</v>
      </c>
      <c r="M18" s="269">
        <f t="shared" si="0"/>
        <v>100</v>
      </c>
      <c r="N18" s="255">
        <v>0</v>
      </c>
      <c r="O18" s="333">
        <v>100</v>
      </c>
      <c r="P18" s="333"/>
      <c r="Q18" s="387"/>
      <c r="R18" s="394"/>
      <c r="S18" s="288"/>
    </row>
    <row r="19" spans="1:34" s="250" customFormat="1" ht="39" customHeight="1" x14ac:dyDescent="0.2">
      <c r="A19" s="257">
        <v>11</v>
      </c>
      <c r="B19" s="230" t="s">
        <v>88</v>
      </c>
      <c r="C19" s="1">
        <v>60001100708</v>
      </c>
      <c r="D19" s="230">
        <v>3114</v>
      </c>
      <c r="E19" s="230">
        <v>6121</v>
      </c>
      <c r="F19" s="357" t="s">
        <v>118</v>
      </c>
      <c r="G19" s="358" t="s">
        <v>154</v>
      </c>
      <c r="H19" s="251"/>
      <c r="I19" s="252"/>
      <c r="J19" s="253">
        <v>100</v>
      </c>
      <c r="K19" s="229">
        <v>2012</v>
      </c>
      <c r="L19" s="254">
        <v>0</v>
      </c>
      <c r="M19" s="269">
        <f t="shared" si="0"/>
        <v>100</v>
      </c>
      <c r="N19" s="255">
        <v>0</v>
      </c>
      <c r="O19" s="333">
        <v>100</v>
      </c>
      <c r="P19" s="333"/>
      <c r="Q19" s="387"/>
      <c r="R19" s="394"/>
      <c r="S19" s="288"/>
    </row>
    <row r="20" spans="1:34" s="250" customFormat="1" ht="39" customHeight="1" x14ac:dyDescent="0.2">
      <c r="A20" s="275">
        <v>12</v>
      </c>
      <c r="B20" s="276" t="s">
        <v>89</v>
      </c>
      <c r="C20" s="1">
        <v>60001100709</v>
      </c>
      <c r="D20" s="276">
        <v>3147</v>
      </c>
      <c r="E20" s="276">
        <v>6121</v>
      </c>
      <c r="F20" s="359" t="s">
        <v>116</v>
      </c>
      <c r="G20" s="360" t="s">
        <v>155</v>
      </c>
      <c r="H20" s="277"/>
      <c r="I20" s="278"/>
      <c r="J20" s="279">
        <v>300</v>
      </c>
      <c r="K20" s="280">
        <v>2012</v>
      </c>
      <c r="L20" s="281">
        <v>0</v>
      </c>
      <c r="M20" s="269">
        <f t="shared" ref="M20" si="1">Q20+N20+O20</f>
        <v>300</v>
      </c>
      <c r="N20" s="282">
        <v>0</v>
      </c>
      <c r="O20" s="335">
        <v>300</v>
      </c>
      <c r="P20" s="335"/>
      <c r="Q20" s="388"/>
      <c r="R20" s="394"/>
      <c r="S20" s="289"/>
    </row>
    <row r="21" spans="1:34" s="250" customFormat="1" ht="49.5" customHeight="1" thickBot="1" x14ac:dyDescent="0.25">
      <c r="A21" s="395">
        <v>13</v>
      </c>
      <c r="B21" s="396" t="s">
        <v>64</v>
      </c>
      <c r="C21" s="378">
        <v>60001100709</v>
      </c>
      <c r="D21" s="396">
        <v>3147</v>
      </c>
      <c r="E21" s="396">
        <v>6121</v>
      </c>
      <c r="F21" s="397" t="s">
        <v>167</v>
      </c>
      <c r="G21" s="398" t="s">
        <v>168</v>
      </c>
      <c r="H21" s="399"/>
      <c r="I21" s="400"/>
      <c r="J21" s="401">
        <v>300</v>
      </c>
      <c r="K21" s="402">
        <v>2012</v>
      </c>
      <c r="L21" s="403">
        <v>0</v>
      </c>
      <c r="M21" s="384">
        <f t="shared" si="0"/>
        <v>150</v>
      </c>
      <c r="N21" s="404">
        <v>0</v>
      </c>
      <c r="O21" s="405">
        <v>150</v>
      </c>
      <c r="P21" s="405"/>
      <c r="Q21" s="406"/>
      <c r="R21" s="407">
        <v>150</v>
      </c>
      <c r="S21" s="408" t="s">
        <v>174</v>
      </c>
    </row>
    <row r="22" spans="1:34" ht="36" customHeight="1" thickBot="1" x14ac:dyDescent="0.25">
      <c r="A22" s="559" t="s">
        <v>72</v>
      </c>
      <c r="B22" s="560"/>
      <c r="C22" s="560"/>
      <c r="D22" s="560"/>
      <c r="E22" s="560"/>
      <c r="F22" s="560"/>
      <c r="G22" s="560"/>
      <c r="H22" s="12"/>
      <c r="I22" s="12"/>
      <c r="J22" s="13">
        <f>SUM(J9:J21)</f>
        <v>2930</v>
      </c>
      <c r="K22" s="13"/>
      <c r="L22" s="283">
        <f>SUM(L9:L21)</f>
        <v>0</v>
      </c>
      <c r="M22" s="192">
        <f>SUM(M9:M21)</f>
        <v>2630</v>
      </c>
      <c r="N22" s="195">
        <f>SUM(N9:N21)</f>
        <v>25</v>
      </c>
      <c r="O22" s="195">
        <f t="shared" ref="O22:P22" si="2">SUM(O9:O21)</f>
        <v>2605</v>
      </c>
      <c r="P22" s="195">
        <f t="shared" si="2"/>
        <v>0</v>
      </c>
      <c r="Q22" s="105">
        <f>SUM(Q9:Q21)</f>
        <v>0</v>
      </c>
      <c r="R22" s="89">
        <f>SUM(R9:R21)</f>
        <v>0</v>
      </c>
      <c r="S22" s="195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</row>
  </sheetData>
  <mergeCells count="18">
    <mergeCell ref="A22:G22"/>
    <mergeCell ref="I7:I8"/>
    <mergeCell ref="F7:F8"/>
    <mergeCell ref="H7:H8"/>
    <mergeCell ref="A7:A8"/>
    <mergeCell ref="B7:B8"/>
    <mergeCell ref="G7:G8"/>
    <mergeCell ref="C7:C8"/>
    <mergeCell ref="D7:D8"/>
    <mergeCell ref="E7:E8"/>
    <mergeCell ref="A5:S5"/>
    <mergeCell ref="S7:S8"/>
    <mergeCell ref="L7:L8"/>
    <mergeCell ref="M7:Q7"/>
    <mergeCell ref="A6:S6"/>
    <mergeCell ref="J7:J8"/>
    <mergeCell ref="K7:K8"/>
    <mergeCell ref="R7:R8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41" firstPageNumber="12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" enableFormatConditionsCalculation="0">
    <tabColor indexed="13"/>
    <pageSetUpPr fitToPage="1"/>
  </sheetPr>
  <dimension ref="A1:AL39"/>
  <sheetViews>
    <sheetView topLeftCell="K16" zoomScale="70" zoomScaleNormal="70" zoomScaleSheetLayoutView="75" workbookViewId="0">
      <selection activeCell="K17" sqref="K17"/>
    </sheetView>
  </sheetViews>
  <sheetFormatPr defaultColWidth="9.140625" defaultRowHeight="12.75" outlineLevelCol="1" x14ac:dyDescent="0.2"/>
  <cols>
    <col min="1" max="1" width="5" style="39" customWidth="1"/>
    <col min="2" max="2" width="4.5703125" style="234" customWidth="1"/>
    <col min="3" max="3" width="13.85546875" style="234" hidden="1" customWidth="1" outlineLevel="1"/>
    <col min="4" max="5" width="5.85546875" style="234" hidden="1" customWidth="1" outlineLevel="1"/>
    <col min="6" max="6" width="47.140625" style="234" customWidth="1" collapsed="1"/>
    <col min="7" max="7" width="54.5703125" style="234" customWidth="1"/>
    <col min="8" max="8" width="7.140625" style="234" customWidth="1"/>
    <col min="9" max="9" width="12" style="234" customWidth="1"/>
    <col min="10" max="10" width="12" style="102" customWidth="1"/>
    <col min="11" max="11" width="11.28515625" style="234" customWidth="1"/>
    <col min="12" max="12" width="11.42578125" style="234" customWidth="1"/>
    <col min="13" max="13" width="11.85546875" style="234" customWidth="1"/>
    <col min="14" max="14" width="11.7109375" style="234" customWidth="1"/>
    <col min="15" max="15" width="13.7109375" style="302" customWidth="1"/>
    <col min="16" max="16" width="11.7109375" style="302" customWidth="1"/>
    <col min="17" max="17" width="12.5703125" style="234" customWidth="1"/>
    <col min="18" max="18" width="12.5703125" style="373" customWidth="1"/>
    <col min="19" max="19" width="22.42578125" style="234" customWidth="1"/>
    <col min="20" max="16384" width="9.140625" style="39"/>
  </cols>
  <sheetData>
    <row r="1" spans="1:20" ht="18" x14ac:dyDescent="0.25">
      <c r="A1" s="110" t="s">
        <v>65</v>
      </c>
      <c r="B1" s="140"/>
      <c r="C1" s="140"/>
      <c r="D1" s="140"/>
      <c r="E1" s="140"/>
      <c r="F1" s="141"/>
      <c r="G1" s="140"/>
      <c r="H1" s="170"/>
      <c r="I1" s="170"/>
      <c r="J1" s="144"/>
      <c r="K1" s="140"/>
      <c r="L1" s="140"/>
      <c r="M1" s="140"/>
      <c r="N1" s="140"/>
      <c r="O1" s="140"/>
      <c r="P1" s="140"/>
      <c r="Q1" s="140"/>
      <c r="R1" s="140"/>
      <c r="S1" s="140"/>
    </row>
    <row r="2" spans="1:20" ht="15.75" x14ac:dyDescent="0.25">
      <c r="A2" s="118" t="s">
        <v>9</v>
      </c>
      <c r="B2" s="118"/>
      <c r="C2" s="118"/>
      <c r="D2" s="118"/>
      <c r="E2" s="118"/>
      <c r="F2" s="118" t="s">
        <v>10</v>
      </c>
      <c r="G2" s="139" t="s">
        <v>11</v>
      </c>
      <c r="H2" s="118"/>
      <c r="I2" s="118"/>
      <c r="J2" s="145"/>
      <c r="K2" s="118"/>
      <c r="L2" s="118"/>
      <c r="M2" s="118"/>
      <c r="N2" s="118"/>
      <c r="O2" s="118"/>
      <c r="P2" s="118"/>
      <c r="Q2" s="118"/>
      <c r="R2" s="118"/>
      <c r="S2" s="118"/>
    </row>
    <row r="3" spans="1:20" ht="10.5" customHeight="1" x14ac:dyDescent="0.2">
      <c r="A3" s="118"/>
      <c r="B3" s="118"/>
      <c r="C3" s="118"/>
      <c r="D3" s="118"/>
      <c r="E3" s="118"/>
      <c r="F3" s="118" t="s">
        <v>12</v>
      </c>
      <c r="G3" s="118"/>
      <c r="H3" s="118"/>
      <c r="I3" s="118"/>
      <c r="J3" s="145"/>
      <c r="K3" s="118"/>
      <c r="L3" s="118"/>
      <c r="M3" s="118"/>
      <c r="N3" s="118"/>
      <c r="O3" s="118"/>
      <c r="P3" s="118"/>
      <c r="Q3" s="118"/>
      <c r="R3" s="118"/>
      <c r="S3" s="118"/>
    </row>
    <row r="4" spans="1:20" ht="11.25" customHeight="1" thickBot="1" x14ac:dyDescent="0.25">
      <c r="A4" s="140"/>
      <c r="B4" s="140"/>
      <c r="C4" s="140"/>
      <c r="D4" s="140"/>
      <c r="E4" s="140"/>
      <c r="F4" s="141"/>
      <c r="G4" s="140"/>
      <c r="H4" s="143"/>
      <c r="I4" s="143"/>
      <c r="J4" s="144"/>
      <c r="K4" s="140"/>
      <c r="L4" s="140"/>
      <c r="M4" s="140"/>
      <c r="N4" s="140"/>
      <c r="O4" s="140"/>
      <c r="P4" s="140"/>
      <c r="Q4" s="140"/>
      <c r="R4" s="140"/>
      <c r="S4" s="149" t="s">
        <v>13</v>
      </c>
    </row>
    <row r="5" spans="1:20" ht="22.5" customHeight="1" thickBot="1" x14ac:dyDescent="0.25">
      <c r="A5" s="262" t="s">
        <v>66</v>
      </c>
      <c r="B5" s="263"/>
      <c r="C5" s="263"/>
      <c r="D5" s="263"/>
      <c r="E5" s="263"/>
      <c r="F5" s="263"/>
      <c r="G5" s="263"/>
      <c r="H5" s="263"/>
      <c r="I5" s="263"/>
      <c r="J5" s="263"/>
      <c r="K5" s="263"/>
      <c r="L5" s="263"/>
      <c r="M5" s="263"/>
      <c r="N5" s="263"/>
      <c r="O5" s="301"/>
      <c r="P5" s="301"/>
      <c r="Q5" s="263"/>
      <c r="R5" s="372"/>
      <c r="S5" s="264"/>
    </row>
    <row r="6" spans="1:20" ht="24" customHeight="1" thickBot="1" x14ac:dyDescent="0.25">
      <c r="A6" s="566" t="s">
        <v>52</v>
      </c>
      <c r="B6" s="566" t="s">
        <v>15</v>
      </c>
      <c r="C6" s="563" t="s">
        <v>4</v>
      </c>
      <c r="D6" s="563" t="s">
        <v>2</v>
      </c>
      <c r="E6" s="563" t="s">
        <v>5</v>
      </c>
      <c r="F6" s="552" t="s">
        <v>16</v>
      </c>
      <c r="G6" s="561" t="s">
        <v>17</v>
      </c>
      <c r="H6" s="565" t="s">
        <v>18</v>
      </c>
      <c r="I6" s="562" t="s">
        <v>19</v>
      </c>
      <c r="J6" s="554" t="s">
        <v>20</v>
      </c>
      <c r="K6" s="553" t="s">
        <v>21</v>
      </c>
      <c r="L6" s="553" t="s">
        <v>79</v>
      </c>
      <c r="M6" s="590" t="s">
        <v>80</v>
      </c>
      <c r="N6" s="555"/>
      <c r="O6" s="590"/>
      <c r="P6" s="590"/>
      <c r="Q6" s="590"/>
      <c r="R6" s="551" t="s">
        <v>171</v>
      </c>
      <c r="S6" s="551" t="s">
        <v>172</v>
      </c>
    </row>
    <row r="7" spans="1:20" ht="56.25" customHeight="1" thickBot="1" x14ac:dyDescent="0.25">
      <c r="A7" s="567"/>
      <c r="B7" s="567"/>
      <c r="C7" s="586"/>
      <c r="D7" s="586"/>
      <c r="E7" s="586"/>
      <c r="F7" s="563"/>
      <c r="G7" s="562"/>
      <c r="H7" s="585"/>
      <c r="I7" s="584"/>
      <c r="J7" s="588"/>
      <c r="K7" s="554"/>
      <c r="L7" s="589"/>
      <c r="M7" s="103" t="s">
        <v>22</v>
      </c>
      <c r="N7" s="175" t="s">
        <v>57</v>
      </c>
      <c r="O7" s="350" t="s">
        <v>126</v>
      </c>
      <c r="P7" s="303" t="s">
        <v>127</v>
      </c>
      <c r="Q7" s="103" t="s">
        <v>58</v>
      </c>
      <c r="R7" s="563"/>
      <c r="S7" s="563"/>
    </row>
    <row r="8" spans="1:20" ht="22.5" hidden="1" customHeight="1" thickBot="1" x14ac:dyDescent="0.25">
      <c r="A8" s="33" t="s">
        <v>39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235"/>
      <c r="S8" s="16"/>
    </row>
    <row r="9" spans="1:20" ht="40.5" hidden="1" customHeight="1" thickBot="1" x14ac:dyDescent="0.25">
      <c r="A9" s="196">
        <v>1</v>
      </c>
      <c r="B9" s="197"/>
      <c r="C9" s="197"/>
      <c r="D9" s="197"/>
      <c r="E9" s="197"/>
      <c r="F9" s="55"/>
      <c r="G9" s="179"/>
      <c r="H9" s="198"/>
      <c r="I9" s="198"/>
      <c r="J9" s="199"/>
      <c r="K9" s="200"/>
      <c r="L9" s="201"/>
      <c r="M9" s="202">
        <f>N9+Q9</f>
        <v>0</v>
      </c>
      <c r="N9" s="92"/>
      <c r="O9" s="208"/>
      <c r="P9" s="92"/>
      <c r="Q9" s="172"/>
      <c r="R9" s="172"/>
      <c r="S9" s="208">
        <f>J9-L9-M9</f>
        <v>0</v>
      </c>
    </row>
    <row r="10" spans="1:20" ht="22.5" hidden="1" customHeight="1" thickBot="1" x14ac:dyDescent="0.25">
      <c r="A10" s="575" t="s">
        <v>39</v>
      </c>
      <c r="B10" s="576"/>
      <c r="C10" s="576"/>
      <c r="D10" s="576"/>
      <c r="E10" s="576"/>
      <c r="F10" s="576"/>
      <c r="G10" s="587"/>
      <c r="H10" s="176"/>
      <c r="I10" s="177"/>
      <c r="J10" s="177"/>
      <c r="K10" s="177"/>
      <c r="L10" s="190">
        <f>SUM(L9)</f>
        <v>0</v>
      </c>
      <c r="M10" s="105">
        <f>SUM(M9)</f>
        <v>0</v>
      </c>
      <c r="N10" s="105">
        <f>SUM(N9)</f>
        <v>0</v>
      </c>
      <c r="O10" s="105"/>
      <c r="P10" s="105"/>
      <c r="Q10" s="105">
        <f>SUM(Q9)</f>
        <v>0</v>
      </c>
      <c r="R10" s="105"/>
      <c r="S10" s="105">
        <f>SUM(S9)</f>
        <v>0</v>
      </c>
    </row>
    <row r="11" spans="1:20" s="2" customFormat="1" ht="37.5" hidden="1" customHeight="1" thickBot="1" x14ac:dyDescent="0.25">
      <c r="A11" s="581"/>
      <c r="B11" s="582"/>
      <c r="C11" s="582"/>
      <c r="D11" s="582"/>
      <c r="E11" s="582"/>
      <c r="F11" s="582"/>
      <c r="G11" s="582"/>
      <c r="H11" s="582"/>
      <c r="I11" s="582"/>
      <c r="J11" s="582"/>
      <c r="K11" s="582"/>
      <c r="L11" s="582"/>
      <c r="M11" s="582"/>
      <c r="N11" s="582"/>
      <c r="O11" s="582"/>
      <c r="P11" s="582"/>
      <c r="Q11" s="582"/>
      <c r="R11" s="582"/>
      <c r="S11" s="583"/>
      <c r="T11" s="188"/>
    </row>
    <row r="12" spans="1:20" ht="35.25" hidden="1" customHeight="1" thickBot="1" x14ac:dyDescent="0.25">
      <c r="A12" s="575" t="s">
        <v>40</v>
      </c>
      <c r="B12" s="576"/>
      <c r="C12" s="576"/>
      <c r="D12" s="576"/>
      <c r="E12" s="576"/>
      <c r="F12" s="576"/>
      <c r="G12" s="576"/>
      <c r="H12" s="261"/>
      <c r="I12" s="237"/>
      <c r="J12" s="238"/>
      <c r="K12" s="238"/>
      <c r="L12" s="239"/>
      <c r="M12" s="175"/>
      <c r="N12" s="175"/>
      <c r="O12" s="175"/>
      <c r="P12" s="175"/>
      <c r="Q12" s="175"/>
      <c r="R12" s="184"/>
      <c r="S12" s="240"/>
    </row>
    <row r="13" spans="1:20" s="213" customFormat="1" ht="47.25" x14ac:dyDescent="0.2">
      <c r="A13" s="68">
        <v>1</v>
      </c>
      <c r="B13" s="284" t="s">
        <v>64</v>
      </c>
      <c r="C13" s="69">
        <v>60002100682</v>
      </c>
      <c r="D13" s="69">
        <v>4357</v>
      </c>
      <c r="E13" s="69">
        <v>6121</v>
      </c>
      <c r="F13" s="361" t="s">
        <v>94</v>
      </c>
      <c r="G13" s="368" t="s">
        <v>156</v>
      </c>
      <c r="H13" s="274" t="s">
        <v>107</v>
      </c>
      <c r="I13" s="274" t="s">
        <v>23</v>
      </c>
      <c r="J13" s="51">
        <v>1520</v>
      </c>
      <c r="K13" s="74">
        <v>2012</v>
      </c>
      <c r="L13" s="85">
        <v>64.8</v>
      </c>
      <c r="M13" s="86">
        <f>N13+O13+P13+Q13</f>
        <v>1455</v>
      </c>
      <c r="N13" s="41">
        <v>0</v>
      </c>
      <c r="O13" s="341">
        <v>1455</v>
      </c>
      <c r="P13" s="41"/>
      <c r="Q13" s="204"/>
      <c r="R13" s="204"/>
      <c r="S13" s="83"/>
    </row>
    <row r="14" spans="1:20" s="213" customFormat="1" ht="31.5" x14ac:dyDescent="0.2">
      <c r="A14" s="178">
        <v>2</v>
      </c>
      <c r="B14" s="273" t="s">
        <v>64</v>
      </c>
      <c r="C14" s="91">
        <v>60002100521</v>
      </c>
      <c r="D14" s="91">
        <v>4357</v>
      </c>
      <c r="E14" s="91">
        <v>6121</v>
      </c>
      <c r="F14" s="362" t="s">
        <v>141</v>
      </c>
      <c r="G14" s="363" t="s">
        <v>157</v>
      </c>
      <c r="H14" s="222" t="s">
        <v>104</v>
      </c>
      <c r="I14" s="222" t="s">
        <v>23</v>
      </c>
      <c r="J14" s="10">
        <v>6000</v>
      </c>
      <c r="K14" s="181">
        <v>2012</v>
      </c>
      <c r="L14" s="182">
        <v>114</v>
      </c>
      <c r="M14" s="138">
        <f t="shared" ref="M14:M24" si="0">N14+O14+P14+Q14</f>
        <v>5886</v>
      </c>
      <c r="N14" s="90">
        <v>0</v>
      </c>
      <c r="O14" s="342">
        <v>5886</v>
      </c>
      <c r="P14" s="90"/>
      <c r="Q14" s="203"/>
      <c r="R14" s="203"/>
      <c r="S14" s="84"/>
    </row>
    <row r="15" spans="1:20" s="213" customFormat="1" ht="51" x14ac:dyDescent="0.2">
      <c r="A15" s="178">
        <v>3</v>
      </c>
      <c r="B15" s="273" t="s">
        <v>64</v>
      </c>
      <c r="C15" s="91">
        <v>60002100684</v>
      </c>
      <c r="D15" s="91">
        <v>4357</v>
      </c>
      <c r="E15" s="91">
        <v>6121</v>
      </c>
      <c r="F15" s="362" t="s">
        <v>124</v>
      </c>
      <c r="G15" s="363" t="s">
        <v>158</v>
      </c>
      <c r="H15" s="222" t="s">
        <v>29</v>
      </c>
      <c r="I15" s="222" t="s">
        <v>23</v>
      </c>
      <c r="J15" s="10">
        <v>5680</v>
      </c>
      <c r="K15" s="181">
        <v>2012</v>
      </c>
      <c r="L15" s="182">
        <v>150</v>
      </c>
      <c r="M15" s="340">
        <f t="shared" si="0"/>
        <v>5530</v>
      </c>
      <c r="N15" s="90">
        <v>0</v>
      </c>
      <c r="O15" s="342">
        <v>5530</v>
      </c>
      <c r="P15" s="90"/>
      <c r="Q15" s="203"/>
      <c r="R15" s="203"/>
      <c r="S15" s="84"/>
    </row>
    <row r="16" spans="1:20" s="213" customFormat="1" ht="51" x14ac:dyDescent="0.2">
      <c r="A16" s="409">
        <v>4</v>
      </c>
      <c r="B16" s="410" t="s">
        <v>64</v>
      </c>
      <c r="C16" s="378">
        <v>60002100756</v>
      </c>
      <c r="D16" s="411">
        <v>4357</v>
      </c>
      <c r="E16" s="411">
        <v>6121</v>
      </c>
      <c r="F16" s="412" t="s">
        <v>142</v>
      </c>
      <c r="G16" s="413" t="s">
        <v>180</v>
      </c>
      <c r="H16" s="415" t="s">
        <v>29</v>
      </c>
      <c r="I16" s="415" t="s">
        <v>23</v>
      </c>
      <c r="J16" s="416">
        <v>7080</v>
      </c>
      <c r="K16" s="425" t="s">
        <v>199</v>
      </c>
      <c r="L16" s="418">
        <v>405</v>
      </c>
      <c r="M16" s="427">
        <f t="shared" si="0"/>
        <v>4780</v>
      </c>
      <c r="N16" s="420">
        <v>0</v>
      </c>
      <c r="O16" s="421">
        <v>4780</v>
      </c>
      <c r="P16" s="420"/>
      <c r="Q16" s="422"/>
      <c r="R16" s="422">
        <v>-7340</v>
      </c>
      <c r="S16" s="570" t="s">
        <v>178</v>
      </c>
    </row>
    <row r="17" spans="1:38" s="213" customFormat="1" ht="39" customHeight="1" x14ac:dyDescent="0.2">
      <c r="A17" s="409">
        <v>5</v>
      </c>
      <c r="B17" s="410" t="s">
        <v>64</v>
      </c>
      <c r="C17" s="378">
        <v>60002100757</v>
      </c>
      <c r="D17" s="411">
        <v>4357</v>
      </c>
      <c r="E17" s="411">
        <v>6121</v>
      </c>
      <c r="F17" s="412" t="s">
        <v>143</v>
      </c>
      <c r="G17" s="413" t="s">
        <v>159</v>
      </c>
      <c r="H17" s="415" t="s">
        <v>29</v>
      </c>
      <c r="I17" s="415" t="s">
        <v>23</v>
      </c>
      <c r="J17" s="416">
        <v>153</v>
      </c>
      <c r="K17" s="417">
        <v>2012</v>
      </c>
      <c r="L17" s="418">
        <v>153</v>
      </c>
      <c r="M17" s="419">
        <f t="shared" si="0"/>
        <v>0</v>
      </c>
      <c r="N17" s="420">
        <v>0</v>
      </c>
      <c r="O17" s="421">
        <v>0</v>
      </c>
      <c r="P17" s="420"/>
      <c r="Q17" s="422"/>
      <c r="R17" s="422">
        <v>-4900</v>
      </c>
      <c r="S17" s="571"/>
    </row>
    <row r="18" spans="1:38" s="213" customFormat="1" ht="63" customHeight="1" x14ac:dyDescent="0.2">
      <c r="A18" s="178">
        <v>6</v>
      </c>
      <c r="B18" s="273" t="s">
        <v>64</v>
      </c>
      <c r="C18" s="91">
        <v>60002100523</v>
      </c>
      <c r="D18" s="91">
        <v>4357</v>
      </c>
      <c r="E18" s="91">
        <v>6121</v>
      </c>
      <c r="F18" s="362" t="s">
        <v>125</v>
      </c>
      <c r="G18" s="363" t="s">
        <v>160</v>
      </c>
      <c r="H18" s="222" t="s">
        <v>29</v>
      </c>
      <c r="I18" s="222" t="s">
        <v>23</v>
      </c>
      <c r="J18" s="10">
        <v>31281</v>
      </c>
      <c r="K18" s="223" t="s">
        <v>103</v>
      </c>
      <c r="L18" s="182">
        <v>660</v>
      </c>
      <c r="M18" s="293">
        <f t="shared" si="0"/>
        <v>9840</v>
      </c>
      <c r="N18" s="90">
        <v>0</v>
      </c>
      <c r="O18" s="342">
        <v>9840</v>
      </c>
      <c r="P18" s="90"/>
      <c r="Q18" s="203"/>
      <c r="R18" s="203"/>
      <c r="S18" s="84"/>
    </row>
    <row r="19" spans="1:38" s="213" customFormat="1" ht="31.5" x14ac:dyDescent="0.2">
      <c r="A19" s="178">
        <v>7</v>
      </c>
      <c r="B19" s="273" t="s">
        <v>88</v>
      </c>
      <c r="C19" s="91">
        <v>60002100681</v>
      </c>
      <c r="D19" s="91">
        <v>4357</v>
      </c>
      <c r="E19" s="91">
        <v>6121</v>
      </c>
      <c r="F19" s="362" t="s">
        <v>108</v>
      </c>
      <c r="G19" s="363" t="s">
        <v>161</v>
      </c>
      <c r="H19" s="222" t="s">
        <v>29</v>
      </c>
      <c r="I19" s="222" t="s">
        <v>23</v>
      </c>
      <c r="J19" s="10">
        <v>790</v>
      </c>
      <c r="K19" s="181">
        <v>2012</v>
      </c>
      <c r="L19" s="182">
        <v>94</v>
      </c>
      <c r="M19" s="138">
        <f t="shared" si="0"/>
        <v>696</v>
      </c>
      <c r="N19" s="90">
        <v>0</v>
      </c>
      <c r="O19" s="342">
        <v>696</v>
      </c>
      <c r="P19" s="90"/>
      <c r="Q19" s="203"/>
      <c r="R19" s="203"/>
      <c r="S19" s="84"/>
    </row>
    <row r="20" spans="1:38" s="213" customFormat="1" ht="38.25" x14ac:dyDescent="0.2">
      <c r="A20" s="409">
        <v>8</v>
      </c>
      <c r="B20" s="410" t="s">
        <v>88</v>
      </c>
      <c r="C20" s="378">
        <v>60002100758</v>
      </c>
      <c r="D20" s="411">
        <v>4357</v>
      </c>
      <c r="E20" s="411">
        <v>6121</v>
      </c>
      <c r="F20" s="412" t="s">
        <v>95</v>
      </c>
      <c r="G20" s="413" t="s">
        <v>162</v>
      </c>
      <c r="H20" s="414"/>
      <c r="I20" s="415" t="s">
        <v>98</v>
      </c>
      <c r="J20" s="416">
        <v>900</v>
      </c>
      <c r="K20" s="417">
        <v>2012</v>
      </c>
      <c r="L20" s="418">
        <v>0</v>
      </c>
      <c r="M20" s="419">
        <f t="shared" si="0"/>
        <v>0</v>
      </c>
      <c r="N20" s="420">
        <v>0</v>
      </c>
      <c r="O20" s="421">
        <v>0</v>
      </c>
      <c r="P20" s="420"/>
      <c r="Q20" s="422"/>
      <c r="R20" s="422">
        <v>-900</v>
      </c>
      <c r="S20" s="424" t="s">
        <v>175</v>
      </c>
    </row>
    <row r="21" spans="1:38" s="213" customFormat="1" ht="167.25" customHeight="1" x14ac:dyDescent="0.2">
      <c r="A21" s="178">
        <v>9</v>
      </c>
      <c r="B21" s="273" t="s">
        <v>88</v>
      </c>
      <c r="C21" s="1">
        <v>60002100759</v>
      </c>
      <c r="D21" s="91">
        <v>4354</v>
      </c>
      <c r="E21" s="91">
        <v>6121</v>
      </c>
      <c r="F21" s="362" t="s">
        <v>96</v>
      </c>
      <c r="G21" s="363" t="s">
        <v>163</v>
      </c>
      <c r="H21" s="180"/>
      <c r="I21" s="222" t="s">
        <v>98</v>
      </c>
      <c r="J21" s="10">
        <v>1550</v>
      </c>
      <c r="K21" s="223">
        <v>2012</v>
      </c>
      <c r="L21" s="182">
        <v>0</v>
      </c>
      <c r="M21" s="138">
        <f t="shared" si="0"/>
        <v>1550</v>
      </c>
      <c r="N21" s="90">
        <v>0</v>
      </c>
      <c r="O21" s="342">
        <v>1550</v>
      </c>
      <c r="P21" s="90"/>
      <c r="Q21" s="203"/>
      <c r="R21" s="203"/>
      <c r="S21" s="84"/>
    </row>
    <row r="22" spans="1:38" s="373" customFormat="1" ht="51" x14ac:dyDescent="0.2">
      <c r="A22" s="178">
        <v>10</v>
      </c>
      <c r="B22" s="273" t="s">
        <v>87</v>
      </c>
      <c r="C22" s="1">
        <v>60002100760</v>
      </c>
      <c r="D22" s="91">
        <v>4357</v>
      </c>
      <c r="E22" s="91">
        <v>6121</v>
      </c>
      <c r="F22" s="362" t="s">
        <v>144</v>
      </c>
      <c r="G22" s="363" t="s">
        <v>164</v>
      </c>
      <c r="H22" s="423"/>
      <c r="I22" s="222" t="s">
        <v>98</v>
      </c>
      <c r="J22" s="10">
        <v>500</v>
      </c>
      <c r="K22" s="181">
        <v>2012</v>
      </c>
      <c r="L22" s="182">
        <v>0</v>
      </c>
      <c r="M22" s="339">
        <f t="shared" ref="M22:M23" si="1">N22+O22+P22+Q22</f>
        <v>500</v>
      </c>
      <c r="N22" s="90">
        <v>0</v>
      </c>
      <c r="O22" s="342">
        <v>500</v>
      </c>
      <c r="P22" s="90"/>
      <c r="Q22" s="203"/>
      <c r="R22" s="203"/>
      <c r="S22" s="84"/>
    </row>
    <row r="23" spans="1:38" s="373" customFormat="1" ht="54.75" customHeight="1" x14ac:dyDescent="0.2">
      <c r="A23" s="409">
        <v>11</v>
      </c>
      <c r="B23" s="410" t="s">
        <v>88</v>
      </c>
      <c r="C23" s="378"/>
      <c r="D23" s="411"/>
      <c r="E23" s="411"/>
      <c r="F23" s="412" t="s">
        <v>176</v>
      </c>
      <c r="G23" s="413" t="s">
        <v>177</v>
      </c>
      <c r="H23" s="414"/>
      <c r="I23" s="415" t="s">
        <v>98</v>
      </c>
      <c r="J23" s="416">
        <v>1700</v>
      </c>
      <c r="K23" s="425" t="s">
        <v>199</v>
      </c>
      <c r="L23" s="418">
        <v>0</v>
      </c>
      <c r="M23" s="426">
        <f t="shared" si="1"/>
        <v>900</v>
      </c>
      <c r="N23" s="420">
        <v>0</v>
      </c>
      <c r="O23" s="421">
        <v>900</v>
      </c>
      <c r="P23" s="420"/>
      <c r="Q23" s="422"/>
      <c r="R23" s="422">
        <v>900</v>
      </c>
      <c r="S23" s="424" t="s">
        <v>174</v>
      </c>
    </row>
    <row r="24" spans="1:38" s="213" customFormat="1" ht="51.75" customHeight="1" thickBot="1" x14ac:dyDescent="0.25">
      <c r="A24" s="409">
        <v>12</v>
      </c>
      <c r="B24" s="410" t="s">
        <v>64</v>
      </c>
      <c r="C24" s="378"/>
      <c r="D24" s="411"/>
      <c r="E24" s="411"/>
      <c r="F24" s="412" t="s">
        <v>179</v>
      </c>
      <c r="G24" s="413" t="s">
        <v>181</v>
      </c>
      <c r="H24" s="428" t="s">
        <v>29</v>
      </c>
      <c r="I24" s="415" t="s">
        <v>23</v>
      </c>
      <c r="J24" s="416">
        <v>18100</v>
      </c>
      <c r="K24" s="425" t="s">
        <v>199</v>
      </c>
      <c r="L24" s="418"/>
      <c r="M24" s="426">
        <f t="shared" si="0"/>
        <v>12240</v>
      </c>
      <c r="N24" s="420">
        <v>0</v>
      </c>
      <c r="O24" s="421">
        <v>12240</v>
      </c>
      <c r="P24" s="420"/>
      <c r="Q24" s="422"/>
      <c r="R24" s="422">
        <v>12240</v>
      </c>
      <c r="S24" s="424" t="s">
        <v>174</v>
      </c>
    </row>
    <row r="25" spans="1:38" s="7" customFormat="1" ht="36" hidden="1" customHeight="1" thickBot="1" x14ac:dyDescent="0.25">
      <c r="A25" s="572" t="s">
        <v>41</v>
      </c>
      <c r="B25" s="573"/>
      <c r="C25" s="573"/>
      <c r="D25" s="573"/>
      <c r="E25" s="573"/>
      <c r="F25" s="573"/>
      <c r="G25" s="573"/>
      <c r="H25" s="12"/>
      <c r="I25" s="12"/>
      <c r="J25" s="189">
        <f>SUM(J13:J24)</f>
        <v>75254</v>
      </c>
      <c r="K25" s="190"/>
      <c r="L25" s="105">
        <f>SUM(L13:L24)</f>
        <v>1640.8</v>
      </c>
      <c r="M25" s="105">
        <f>SUM(M13:M24)</f>
        <v>43377</v>
      </c>
      <c r="N25" s="105">
        <f t="shared" ref="N25:P25" si="2">SUM(N13:N24)</f>
        <v>0</v>
      </c>
      <c r="O25" s="105">
        <f t="shared" si="2"/>
        <v>43377</v>
      </c>
      <c r="P25" s="105">
        <f t="shared" si="2"/>
        <v>0</v>
      </c>
      <c r="Q25" s="105">
        <f t="shared" ref="Q25" si="3">SUM(Q13:Q24)</f>
        <v>0</v>
      </c>
      <c r="R25" s="105"/>
      <c r="S25" s="105">
        <f t="shared" ref="S25" si="4">SUM(S13:S24)</f>
        <v>0</v>
      </c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</row>
    <row r="26" spans="1:38" s="7" customFormat="1" ht="32.25" hidden="1" customHeight="1" thickBot="1" x14ac:dyDescent="0.25">
      <c r="A26" s="577" t="s">
        <v>42</v>
      </c>
      <c r="B26" s="578"/>
      <c r="C26" s="578"/>
      <c r="D26" s="578"/>
      <c r="E26" s="578"/>
      <c r="F26" s="578"/>
      <c r="G26" s="578"/>
      <c r="H26" s="578"/>
      <c r="I26" s="578"/>
      <c r="J26" s="578"/>
      <c r="K26" s="578"/>
      <c r="L26" s="578"/>
      <c r="M26" s="578"/>
      <c r="N26" s="578"/>
      <c r="O26" s="578"/>
      <c r="P26" s="578"/>
      <c r="Q26" s="578"/>
      <c r="R26" s="579"/>
      <c r="S26" s="580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</row>
    <row r="27" spans="1:38" ht="42" hidden="1" customHeight="1" x14ac:dyDescent="0.2">
      <c r="A27" s="68">
        <v>1</v>
      </c>
      <c r="B27" s="69"/>
      <c r="C27" s="69"/>
      <c r="D27" s="69"/>
      <c r="E27" s="69"/>
      <c r="F27" s="70"/>
      <c r="G27" s="71"/>
      <c r="H27" s="72"/>
      <c r="I27" s="72"/>
      <c r="J27" s="51"/>
      <c r="K27" s="353"/>
      <c r="L27" s="83"/>
      <c r="M27" s="86">
        <f>N27+Q27</f>
        <v>0</v>
      </c>
      <c r="N27" s="83"/>
      <c r="O27" s="41"/>
      <c r="P27" s="83"/>
      <c r="Q27" s="204"/>
      <c r="R27" s="204"/>
      <c r="S27" s="83">
        <f>J27-L27-M27</f>
        <v>0</v>
      </c>
    </row>
    <row r="28" spans="1:38" ht="16.5" hidden="1" thickBot="1" x14ac:dyDescent="0.25">
      <c r="A28" s="290">
        <v>2</v>
      </c>
      <c r="B28" s="285"/>
      <c r="C28" s="285"/>
      <c r="D28" s="285"/>
      <c r="E28" s="285"/>
      <c r="F28" s="209"/>
      <c r="G28" s="291"/>
      <c r="H28" s="292"/>
      <c r="I28" s="292"/>
      <c r="J28" s="286"/>
      <c r="K28" s="354"/>
      <c r="L28" s="296"/>
      <c r="M28" s="293">
        <f>N28+Q28</f>
        <v>0</v>
      </c>
      <c r="N28" s="344"/>
      <c r="O28" s="343"/>
      <c r="P28" s="294"/>
      <c r="Q28" s="295"/>
      <c r="R28" s="295"/>
      <c r="S28" s="296">
        <f t="shared" ref="S28" si="5">J28-L28-M28</f>
        <v>0</v>
      </c>
    </row>
    <row r="29" spans="1:38" s="7" customFormat="1" ht="36" hidden="1" customHeight="1" thickBot="1" x14ac:dyDescent="0.25">
      <c r="A29" s="572" t="s">
        <v>35</v>
      </c>
      <c r="B29" s="573"/>
      <c r="C29" s="573"/>
      <c r="D29" s="573"/>
      <c r="E29" s="573"/>
      <c r="F29" s="573"/>
      <c r="G29" s="573"/>
      <c r="H29" s="12"/>
      <c r="I29" s="205"/>
      <c r="J29" s="190">
        <f>SUM(J27:J28)</f>
        <v>0</v>
      </c>
      <c r="K29" s="190"/>
      <c r="L29" s="105">
        <f>SUM(L27:L28)</f>
        <v>0</v>
      </c>
      <c r="M29" s="105">
        <f>SUM(M27:M28)</f>
        <v>0</v>
      </c>
      <c r="N29" s="105">
        <v>0</v>
      </c>
      <c r="O29" s="105"/>
      <c r="P29" s="105"/>
      <c r="Q29" s="105">
        <f>SUM(Q27:Q28)</f>
        <v>0</v>
      </c>
      <c r="R29" s="105"/>
      <c r="S29" s="105">
        <f>SUM(S27:S28)</f>
        <v>0</v>
      </c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</row>
    <row r="30" spans="1:38" ht="27" customHeight="1" thickBot="1" x14ac:dyDescent="0.25">
      <c r="A30" s="572" t="s">
        <v>74</v>
      </c>
      <c r="B30" s="573"/>
      <c r="C30" s="573"/>
      <c r="D30" s="573"/>
      <c r="E30" s="573"/>
      <c r="F30" s="573"/>
      <c r="G30" s="573"/>
      <c r="H30" s="171"/>
      <c r="I30" s="351"/>
      <c r="J30" s="352">
        <f>SUM(J25,J29)</f>
        <v>75254</v>
      </c>
      <c r="K30" s="352"/>
      <c r="L30" s="287">
        <f>SUM(L25,L29)</f>
        <v>1640.8</v>
      </c>
      <c r="M30" s="207">
        <f>M29+M25+M10</f>
        <v>43377</v>
      </c>
      <c r="N30" s="207">
        <f t="shared" ref="N30:P30" si="6">N29+N25+N10</f>
        <v>0</v>
      </c>
      <c r="O30" s="207">
        <f t="shared" si="6"/>
        <v>43377</v>
      </c>
      <c r="P30" s="207">
        <f t="shared" si="6"/>
        <v>0</v>
      </c>
      <c r="Q30" s="207">
        <f>Q29+Q25+Q10</f>
        <v>0</v>
      </c>
      <c r="R30" s="206">
        <f>SUM(R13:R24)</f>
        <v>0</v>
      </c>
      <c r="S30" s="206"/>
      <c r="T30" s="44"/>
    </row>
    <row r="33" spans="9:16" x14ac:dyDescent="0.2">
      <c r="I33" s="574" t="s">
        <v>73</v>
      </c>
      <c r="J33" s="574"/>
      <c r="L33" s="102">
        <f>M10/1.2</f>
        <v>0</v>
      </c>
      <c r="N33" s="102">
        <f>M10-L33</f>
        <v>0</v>
      </c>
      <c r="O33" s="102"/>
      <c r="P33" s="102"/>
    </row>
    <row r="39" spans="9:16" x14ac:dyDescent="0.2">
      <c r="L39" s="234">
        <v>200</v>
      </c>
    </row>
  </sheetData>
  <mergeCells count="24">
    <mergeCell ref="S6:S7"/>
    <mergeCell ref="A10:G10"/>
    <mergeCell ref="J6:J7"/>
    <mergeCell ref="K6:K7"/>
    <mergeCell ref="L6:L7"/>
    <mergeCell ref="M6:Q6"/>
    <mergeCell ref="E6:E7"/>
    <mergeCell ref="F6:F7"/>
    <mergeCell ref="S16:S17"/>
    <mergeCell ref="R6:R7"/>
    <mergeCell ref="A30:G30"/>
    <mergeCell ref="I33:J33"/>
    <mergeCell ref="A12:G12"/>
    <mergeCell ref="A25:G25"/>
    <mergeCell ref="A26:S26"/>
    <mergeCell ref="A29:G29"/>
    <mergeCell ref="A11:S11"/>
    <mergeCell ref="I6:I7"/>
    <mergeCell ref="G6:G7"/>
    <mergeCell ref="H6:H7"/>
    <mergeCell ref="A6:A7"/>
    <mergeCell ref="B6:B7"/>
    <mergeCell ref="C6:C7"/>
    <mergeCell ref="D6:D7"/>
  </mergeCells>
  <phoneticPr fontId="0" type="noConversion"/>
  <pageMargins left="0.78740157480314965" right="0.78740157480314965" top="0.6692913385826772" bottom="0.86614173228346458" header="0.27559055118110237" footer="0.39370078740157483"/>
  <pageSetup paperSize="9" scale="48" firstPageNumber="13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 enableFormatConditionsCalculation="0">
    <tabColor indexed="41"/>
    <pageSetUpPr fitToPage="1"/>
  </sheetPr>
  <dimension ref="A1:BJ14"/>
  <sheetViews>
    <sheetView topLeftCell="M7" zoomScale="75" zoomScaleNormal="75" zoomScaleSheetLayoutView="100" workbookViewId="0">
      <selection activeCell="G22" sqref="G22"/>
    </sheetView>
  </sheetViews>
  <sheetFormatPr defaultColWidth="29.7109375" defaultRowHeight="12.75" outlineLevelCol="1" x14ac:dyDescent="0.2"/>
  <cols>
    <col min="1" max="1" width="5.42578125" style="7" customWidth="1"/>
    <col min="2" max="2" width="4.42578125" style="142" customWidth="1"/>
    <col min="3" max="3" width="13.85546875" style="142" hidden="1" customWidth="1" outlineLevel="1"/>
    <col min="4" max="5" width="5.85546875" style="142" hidden="1" customWidth="1" outlineLevel="1"/>
    <col min="6" max="6" width="41.42578125" style="7" customWidth="1" collapsed="1"/>
    <col min="7" max="7" width="51.85546875" style="7" customWidth="1"/>
    <col min="8" max="8" width="8.85546875" style="142" customWidth="1"/>
    <col min="9" max="9" width="12.85546875" style="142" customWidth="1"/>
    <col min="10" max="10" width="13.85546875" style="147" customWidth="1"/>
    <col min="11" max="11" width="13.7109375" style="148" customWidth="1"/>
    <col min="12" max="12" width="12.7109375" style="148" customWidth="1"/>
    <col min="13" max="13" width="15" style="142" customWidth="1"/>
    <col min="14" max="16" width="12.7109375" style="147" customWidth="1"/>
    <col min="17" max="17" width="16.28515625" style="147" customWidth="1"/>
    <col min="18" max="18" width="13" style="147" customWidth="1"/>
    <col min="19" max="19" width="16.7109375" style="147" customWidth="1"/>
    <col min="20" max="33" width="29.7109375" style="7" customWidth="1"/>
    <col min="34" max="16384" width="29.7109375" style="7"/>
  </cols>
  <sheetData>
    <row r="1" spans="1:62" s="39" customFormat="1" ht="18" x14ac:dyDescent="0.25">
      <c r="A1" s="110" t="s">
        <v>65</v>
      </c>
      <c r="B1" s="140"/>
      <c r="C1" s="140"/>
      <c r="D1" s="140"/>
      <c r="E1" s="140"/>
      <c r="F1" s="141"/>
      <c r="G1" s="140"/>
      <c r="H1" s="142"/>
      <c r="I1" s="143"/>
      <c r="J1" s="143"/>
      <c r="K1" s="144"/>
      <c r="L1" s="140"/>
      <c r="M1" s="140"/>
      <c r="N1" s="140"/>
      <c r="O1" s="140"/>
      <c r="P1" s="140"/>
      <c r="Q1" s="140"/>
      <c r="R1" s="140"/>
      <c r="S1" s="140"/>
    </row>
    <row r="2" spans="1:62" s="39" customFormat="1" ht="15.75" x14ac:dyDescent="0.25">
      <c r="A2" s="118" t="s">
        <v>9</v>
      </c>
      <c r="B2" s="118"/>
      <c r="C2" s="118"/>
      <c r="D2" s="118"/>
      <c r="E2" s="118"/>
      <c r="F2" s="118" t="s">
        <v>10</v>
      </c>
      <c r="G2" s="139" t="s">
        <v>11</v>
      </c>
      <c r="H2" s="142"/>
      <c r="I2" s="118"/>
      <c r="J2" s="118"/>
      <c r="K2" s="145"/>
      <c r="L2" s="118"/>
      <c r="M2" s="118"/>
      <c r="N2" s="118"/>
      <c r="O2" s="118"/>
      <c r="P2" s="118"/>
      <c r="Q2" s="118"/>
      <c r="R2" s="118"/>
      <c r="S2" s="118"/>
    </row>
    <row r="3" spans="1:62" s="39" customFormat="1" ht="17.25" customHeight="1" x14ac:dyDescent="0.2">
      <c r="A3" s="118"/>
      <c r="B3" s="118"/>
      <c r="C3" s="118"/>
      <c r="D3" s="118"/>
      <c r="E3" s="118"/>
      <c r="F3" s="118" t="s">
        <v>12</v>
      </c>
      <c r="G3" s="118"/>
      <c r="H3" s="142"/>
      <c r="I3" s="118"/>
      <c r="J3" s="118"/>
      <c r="K3" s="145"/>
      <c r="L3" s="118"/>
      <c r="M3" s="118"/>
      <c r="N3" s="118"/>
      <c r="O3" s="118"/>
      <c r="P3" s="118"/>
      <c r="Q3" s="118"/>
      <c r="R3" s="118"/>
      <c r="S3" s="118"/>
    </row>
    <row r="4" spans="1:62" s="118" customFormat="1" ht="15" thickBot="1" x14ac:dyDescent="0.25">
      <c r="F4" s="117"/>
      <c r="S4" s="21" t="s">
        <v>13</v>
      </c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</row>
    <row r="5" spans="1:62" ht="36" customHeight="1" thickBot="1" x14ac:dyDescent="0.25">
      <c r="A5" s="258" t="s">
        <v>55</v>
      </c>
      <c r="B5" s="259"/>
      <c r="C5" s="259"/>
      <c r="D5" s="259"/>
      <c r="E5" s="259"/>
      <c r="F5" s="259"/>
      <c r="G5" s="259"/>
      <c r="H5" s="259"/>
      <c r="I5" s="259"/>
      <c r="J5" s="259"/>
      <c r="K5" s="259"/>
      <c r="L5" s="259"/>
      <c r="M5" s="259"/>
      <c r="N5" s="259"/>
      <c r="O5" s="300"/>
      <c r="P5" s="300"/>
      <c r="Q5" s="259"/>
      <c r="R5" s="371"/>
      <c r="S5" s="260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</row>
    <row r="6" spans="1:62" ht="36" customHeight="1" thickBot="1" x14ac:dyDescent="0.25">
      <c r="A6" s="577" t="s">
        <v>83</v>
      </c>
      <c r="B6" s="578"/>
      <c r="C6" s="578"/>
      <c r="D6" s="578"/>
      <c r="E6" s="578"/>
      <c r="F6" s="578"/>
      <c r="G6" s="578"/>
      <c r="H6" s="578"/>
      <c r="I6" s="578"/>
      <c r="J6" s="578"/>
      <c r="K6" s="578"/>
      <c r="L6" s="578"/>
      <c r="M6" s="578"/>
      <c r="N6" s="578"/>
      <c r="O6" s="578"/>
      <c r="P6" s="578"/>
      <c r="Q6" s="578"/>
      <c r="R6" s="578"/>
      <c r="S6" s="603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</row>
    <row r="7" spans="1:62" ht="27.75" customHeight="1" thickBot="1" x14ac:dyDescent="0.25">
      <c r="A7" s="567" t="s">
        <v>27</v>
      </c>
      <c r="B7" s="567" t="s">
        <v>15</v>
      </c>
      <c r="C7" s="563" t="s">
        <v>4</v>
      </c>
      <c r="D7" s="563" t="s">
        <v>2</v>
      </c>
      <c r="E7" s="563" t="s">
        <v>5</v>
      </c>
      <c r="F7" s="563" t="s">
        <v>16</v>
      </c>
      <c r="G7" s="562" t="s">
        <v>17</v>
      </c>
      <c r="H7" s="565" t="s">
        <v>18</v>
      </c>
      <c r="I7" s="562" t="s">
        <v>19</v>
      </c>
      <c r="J7" s="554" t="s">
        <v>20</v>
      </c>
      <c r="K7" s="554" t="s">
        <v>21</v>
      </c>
      <c r="L7" s="554" t="s">
        <v>79</v>
      </c>
      <c r="M7" s="595" t="s">
        <v>80</v>
      </c>
      <c r="N7" s="596"/>
      <c r="O7" s="596"/>
      <c r="P7" s="596"/>
      <c r="Q7" s="596"/>
      <c r="R7" s="597" t="s">
        <v>171</v>
      </c>
      <c r="S7" s="597" t="s">
        <v>172</v>
      </c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</row>
    <row r="8" spans="1:62" ht="60" customHeight="1" thickBot="1" x14ac:dyDescent="0.25">
      <c r="A8" s="599"/>
      <c r="B8" s="599"/>
      <c r="C8" s="600"/>
      <c r="D8" s="600"/>
      <c r="E8" s="600"/>
      <c r="F8" s="600"/>
      <c r="G8" s="601"/>
      <c r="H8" s="602"/>
      <c r="I8" s="601"/>
      <c r="J8" s="594"/>
      <c r="K8" s="594"/>
      <c r="L8" s="594"/>
      <c r="M8" s="104" t="s">
        <v>32</v>
      </c>
      <c r="N8" s="104" t="s">
        <v>57</v>
      </c>
      <c r="O8" s="303" t="s">
        <v>126</v>
      </c>
      <c r="P8" s="303" t="s">
        <v>127</v>
      </c>
      <c r="Q8" s="349" t="s">
        <v>58</v>
      </c>
      <c r="R8" s="598"/>
      <c r="S8" s="598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</row>
    <row r="9" spans="1:62" s="236" customFormat="1" ht="51.75" customHeight="1" x14ac:dyDescent="0.2">
      <c r="A9" s="80">
        <v>1</v>
      </c>
      <c r="B9" s="241" t="s">
        <v>64</v>
      </c>
      <c r="C9" s="1">
        <v>60003100767</v>
      </c>
      <c r="D9" s="87">
        <v>3315</v>
      </c>
      <c r="E9" s="87">
        <v>6121</v>
      </c>
      <c r="F9" s="367" t="s">
        <v>145</v>
      </c>
      <c r="G9" s="369" t="s">
        <v>117</v>
      </c>
      <c r="H9" s="219" t="s">
        <v>112</v>
      </c>
      <c r="I9" s="242" t="s">
        <v>29</v>
      </c>
      <c r="J9" s="244">
        <v>1000</v>
      </c>
      <c r="K9" s="243" t="s">
        <v>103</v>
      </c>
      <c r="L9" s="168">
        <v>0</v>
      </c>
      <c r="M9" s="174">
        <f>N9+Q9+O9+P9</f>
        <v>600</v>
      </c>
      <c r="N9" s="345"/>
      <c r="O9" s="345">
        <v>600</v>
      </c>
      <c r="P9" s="81"/>
      <c r="Q9" s="221"/>
      <c r="R9" s="429"/>
      <c r="S9" s="193"/>
      <c r="T9" s="50"/>
      <c r="U9" s="44"/>
    </row>
    <row r="10" spans="1:62" s="39" customFormat="1" ht="54.75" customHeight="1" x14ac:dyDescent="0.2">
      <c r="A10" s="169">
        <v>2</v>
      </c>
      <c r="B10" s="48" t="s">
        <v>90</v>
      </c>
      <c r="C10" s="1">
        <v>60003100768</v>
      </c>
      <c r="D10" s="35">
        <v>3315</v>
      </c>
      <c r="E10" s="35">
        <v>6121</v>
      </c>
      <c r="F10" s="364" t="s">
        <v>111</v>
      </c>
      <c r="G10" s="370" t="s">
        <v>93</v>
      </c>
      <c r="H10" s="20"/>
      <c r="I10" s="224" t="s">
        <v>29</v>
      </c>
      <c r="J10" s="52">
        <v>500</v>
      </c>
      <c r="K10" s="225">
        <v>2012</v>
      </c>
      <c r="L10" s="38">
        <v>0</v>
      </c>
      <c r="M10" s="174">
        <f t="shared" ref="M10:M13" si="0">N10+Q10+O10+P10</f>
        <v>500</v>
      </c>
      <c r="N10" s="346"/>
      <c r="O10" s="346">
        <v>500</v>
      </c>
      <c r="P10" s="40"/>
      <c r="Q10" s="167"/>
      <c r="R10" s="430"/>
      <c r="S10" s="194"/>
    </row>
    <row r="11" spans="1:62" ht="120.75" customHeight="1" x14ac:dyDescent="0.2">
      <c r="A11" s="431">
        <v>3</v>
      </c>
      <c r="B11" s="432" t="s">
        <v>90</v>
      </c>
      <c r="C11" s="378">
        <v>60003100769</v>
      </c>
      <c r="D11" s="432">
        <v>3315</v>
      </c>
      <c r="E11" s="432">
        <v>6121</v>
      </c>
      <c r="F11" s="433" t="s">
        <v>92</v>
      </c>
      <c r="G11" s="434" t="s">
        <v>165</v>
      </c>
      <c r="H11" s="435"/>
      <c r="I11" s="436" t="s">
        <v>29</v>
      </c>
      <c r="J11" s="437">
        <v>500</v>
      </c>
      <c r="K11" s="438">
        <v>2012</v>
      </c>
      <c r="L11" s="439">
        <v>0</v>
      </c>
      <c r="M11" s="440">
        <f t="shared" ref="M11:M12" si="1">N11+Q11+O11+P11</f>
        <v>0</v>
      </c>
      <c r="N11" s="441">
        <v>0</v>
      </c>
      <c r="O11" s="441">
        <v>0</v>
      </c>
      <c r="P11" s="442"/>
      <c r="Q11" s="443"/>
      <c r="R11" s="444">
        <v>-500</v>
      </c>
      <c r="S11" s="448" t="s">
        <v>173</v>
      </c>
    </row>
    <row r="12" spans="1:62" ht="120.75" customHeight="1" x14ac:dyDescent="0.2">
      <c r="A12" s="431">
        <v>4</v>
      </c>
      <c r="B12" s="432" t="s">
        <v>90</v>
      </c>
      <c r="C12" s="378"/>
      <c r="D12" s="432"/>
      <c r="E12" s="432"/>
      <c r="F12" s="433" t="s">
        <v>182</v>
      </c>
      <c r="G12" s="434" t="s">
        <v>165</v>
      </c>
      <c r="H12" s="435"/>
      <c r="I12" s="436" t="s">
        <v>29</v>
      </c>
      <c r="J12" s="437">
        <v>500</v>
      </c>
      <c r="K12" s="438">
        <v>2012</v>
      </c>
      <c r="L12" s="439">
        <v>0</v>
      </c>
      <c r="M12" s="440">
        <f t="shared" si="1"/>
        <v>500</v>
      </c>
      <c r="N12" s="441">
        <v>0</v>
      </c>
      <c r="O12" s="441">
        <v>500</v>
      </c>
      <c r="P12" s="442"/>
      <c r="Q12" s="443"/>
      <c r="R12" s="444">
        <v>500</v>
      </c>
      <c r="S12" s="450" t="s">
        <v>174</v>
      </c>
    </row>
    <row r="13" spans="1:62" ht="60.75" customHeight="1" thickBot="1" x14ac:dyDescent="0.25">
      <c r="A13" s="431">
        <v>4</v>
      </c>
      <c r="B13" s="432" t="s">
        <v>87</v>
      </c>
      <c r="C13" s="378"/>
      <c r="D13" s="432"/>
      <c r="E13" s="432"/>
      <c r="F13" s="433" t="s">
        <v>183</v>
      </c>
      <c r="G13" s="434" t="s">
        <v>184</v>
      </c>
      <c r="H13" s="435"/>
      <c r="I13" s="436" t="s">
        <v>29</v>
      </c>
      <c r="J13" s="437">
        <v>100</v>
      </c>
      <c r="K13" s="438">
        <v>2012</v>
      </c>
      <c r="L13" s="439">
        <v>0</v>
      </c>
      <c r="M13" s="451">
        <f t="shared" si="0"/>
        <v>100</v>
      </c>
      <c r="N13" s="445">
        <v>0</v>
      </c>
      <c r="O13" s="445"/>
      <c r="P13" s="446"/>
      <c r="Q13" s="452">
        <v>100</v>
      </c>
      <c r="R13" s="447">
        <v>100</v>
      </c>
      <c r="S13" s="449" t="s">
        <v>174</v>
      </c>
    </row>
    <row r="14" spans="1:62" ht="36" customHeight="1" thickBot="1" x14ac:dyDescent="0.25">
      <c r="A14" s="591" t="s">
        <v>75</v>
      </c>
      <c r="B14" s="592"/>
      <c r="C14" s="592"/>
      <c r="D14" s="592"/>
      <c r="E14" s="592"/>
      <c r="F14" s="592"/>
      <c r="G14" s="593"/>
      <c r="H14" s="12"/>
      <c r="I14" s="12"/>
      <c r="J14" s="189">
        <f>SUM(J9:J13)</f>
        <v>2600</v>
      </c>
      <c r="K14" s="79"/>
      <c r="L14" s="190">
        <f>SUM(L9:L10)</f>
        <v>0</v>
      </c>
      <c r="M14" s="105">
        <f>SUM(M9:M13)</f>
        <v>1700</v>
      </c>
      <c r="N14" s="89">
        <f t="shared" ref="N14:Q14" si="2">SUM(N9:N13)</f>
        <v>0</v>
      </c>
      <c r="O14" s="89">
        <f t="shared" si="2"/>
        <v>1600</v>
      </c>
      <c r="P14" s="89">
        <f t="shared" si="2"/>
        <v>0</v>
      </c>
      <c r="Q14" s="89">
        <f t="shared" si="2"/>
        <v>100</v>
      </c>
      <c r="R14" s="89">
        <f>SUM(R9:R13)</f>
        <v>100</v>
      </c>
      <c r="S14" s="89">
        <f>SUM(S9:S10)</f>
        <v>0</v>
      </c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</row>
  </sheetData>
  <mergeCells count="17">
    <mergeCell ref="A6:S6"/>
    <mergeCell ref="C7:C8"/>
    <mergeCell ref="D7:D8"/>
    <mergeCell ref="E7:E8"/>
    <mergeCell ref="A14:G14"/>
    <mergeCell ref="L7:L8"/>
    <mergeCell ref="M7:Q7"/>
    <mergeCell ref="S7:S8"/>
    <mergeCell ref="A7:A8"/>
    <mergeCell ref="B7:B8"/>
    <mergeCell ref="F7:F8"/>
    <mergeCell ref="G7:G8"/>
    <mergeCell ref="H7:H8"/>
    <mergeCell ref="I7:I8"/>
    <mergeCell ref="K7:K8"/>
    <mergeCell ref="J7:J8"/>
    <mergeCell ref="R7:R8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49" firstPageNumber="14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 enableFormatConditionsCalculation="0">
    <tabColor theme="2" tint="-0.499984740745262"/>
    <pageSetUpPr fitToPage="1"/>
  </sheetPr>
  <dimension ref="A1:CG523"/>
  <sheetViews>
    <sheetView topLeftCell="M1" zoomScale="75" zoomScaleNormal="75" zoomScaleSheetLayoutView="75" workbookViewId="0">
      <selection activeCell="R19" sqref="R19"/>
    </sheetView>
  </sheetViews>
  <sheetFormatPr defaultColWidth="9.140625" defaultRowHeight="12.75" outlineLevelCol="1" x14ac:dyDescent="0.2"/>
  <cols>
    <col min="1" max="1" width="4.42578125" style="155" customWidth="1"/>
    <col min="2" max="2" width="3.85546875" style="155" customWidth="1"/>
    <col min="3" max="3" width="7.5703125" style="155" hidden="1" customWidth="1" outlineLevel="1"/>
    <col min="4" max="4" width="8.140625" style="155" hidden="1" customWidth="1" outlineLevel="1"/>
    <col min="5" max="5" width="10.28515625" style="155" hidden="1" customWidth="1" outlineLevel="1"/>
    <col min="6" max="6" width="16.140625" style="155" hidden="1" customWidth="1" outlineLevel="1"/>
    <col min="7" max="7" width="9.28515625" style="155" hidden="1" customWidth="1" outlineLevel="1"/>
    <col min="8" max="8" width="16.5703125" style="155" hidden="1" customWidth="1" outlineLevel="1"/>
    <col min="9" max="9" width="6.28515625" style="155" hidden="1" customWidth="1" outlineLevel="1"/>
    <col min="10" max="10" width="5.7109375" style="155" hidden="1" customWidth="1" outlineLevel="1"/>
    <col min="11" max="11" width="9.42578125" style="155" customWidth="1" collapsed="1"/>
    <col min="12" max="12" width="45.28515625" style="156" customWidth="1"/>
    <col min="13" max="13" width="53.5703125" style="156" customWidth="1"/>
    <col min="14" max="14" width="10.7109375" style="155" customWidth="1"/>
    <col min="15" max="15" width="14.42578125" style="155" customWidth="1"/>
    <col min="16" max="16" width="12.28515625" style="155" customWidth="1"/>
    <col min="17" max="20" width="12.7109375" style="155" customWidth="1"/>
    <col min="21" max="22" width="13.7109375" style="155" customWidth="1"/>
    <col min="23" max="23" width="18.140625" style="155" customWidth="1"/>
    <col min="24" max="65" width="9.140625" style="158"/>
    <col min="66" max="16384" width="9.140625" style="155"/>
  </cols>
  <sheetData>
    <row r="1" spans="1:85" s="151" customFormat="1" ht="19.5" customHeight="1" x14ac:dyDescent="0.25">
      <c r="A1" s="152" t="s">
        <v>65</v>
      </c>
      <c r="P1" s="153" t="s">
        <v>0</v>
      </c>
      <c r="U1" s="153"/>
      <c r="V1" s="153"/>
      <c r="Y1" s="150"/>
      <c r="Z1" s="150"/>
      <c r="AA1" s="150"/>
      <c r="AB1" s="150"/>
      <c r="AC1" s="150"/>
      <c r="AD1" s="150"/>
      <c r="AE1" s="150"/>
      <c r="AF1" s="150"/>
      <c r="AG1" s="150"/>
      <c r="AH1" s="150"/>
      <c r="AI1" s="150"/>
      <c r="AJ1" s="150"/>
      <c r="AK1" s="150"/>
      <c r="AL1" s="150"/>
      <c r="AM1" s="150"/>
      <c r="AN1" s="150"/>
      <c r="AO1" s="150"/>
      <c r="AP1" s="150"/>
      <c r="AQ1" s="150"/>
      <c r="AR1" s="150"/>
      <c r="AS1" s="150"/>
      <c r="AT1" s="150"/>
      <c r="AU1" s="150"/>
      <c r="AV1" s="150"/>
      <c r="AW1" s="150"/>
      <c r="AX1" s="150"/>
      <c r="AY1" s="150"/>
      <c r="AZ1" s="150"/>
      <c r="BA1" s="150"/>
      <c r="BB1" s="150"/>
      <c r="BC1" s="150"/>
      <c r="BD1" s="150"/>
      <c r="BE1" s="150"/>
      <c r="BF1" s="150"/>
      <c r="BG1" s="150"/>
      <c r="BH1" s="150"/>
      <c r="BI1" s="150"/>
      <c r="BJ1" s="150"/>
      <c r="BK1" s="150"/>
      <c r="BL1" s="150"/>
      <c r="BM1" s="150"/>
      <c r="BN1" s="150"/>
    </row>
    <row r="2" spans="1:85" s="118" customFormat="1" ht="15" x14ac:dyDescent="0.25">
      <c r="A2" s="118" t="s">
        <v>9</v>
      </c>
      <c r="K2" s="118" t="s">
        <v>10</v>
      </c>
      <c r="U2" s="154"/>
      <c r="V2" s="154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  <c r="AS2" s="117"/>
      <c r="AT2" s="117"/>
      <c r="AU2" s="117"/>
      <c r="AV2" s="117"/>
      <c r="AW2" s="117"/>
      <c r="AX2" s="117"/>
      <c r="AY2" s="117"/>
      <c r="AZ2" s="117"/>
      <c r="BA2" s="117"/>
      <c r="BB2" s="117"/>
      <c r="BC2" s="117"/>
      <c r="BD2" s="117"/>
      <c r="BE2" s="117"/>
      <c r="BF2" s="117"/>
      <c r="BG2" s="117"/>
      <c r="BH2" s="117"/>
      <c r="BI2" s="117"/>
      <c r="BJ2" s="117"/>
      <c r="BK2" s="117"/>
      <c r="BL2" s="117"/>
      <c r="BM2" s="117"/>
      <c r="BN2" s="117"/>
    </row>
    <row r="3" spans="1:85" ht="24" customHeight="1" thickBot="1" x14ac:dyDescent="0.25">
      <c r="K3" s="118" t="s">
        <v>12</v>
      </c>
      <c r="L3" s="118"/>
      <c r="W3" s="157" t="s">
        <v>13</v>
      </c>
      <c r="X3" s="157"/>
      <c r="BN3" s="158"/>
      <c r="BO3" s="158"/>
    </row>
    <row r="4" spans="1:85" s="162" customFormat="1" ht="26.25" customHeight="1" thickBot="1" x14ac:dyDescent="0.25">
      <c r="A4" s="604" t="s">
        <v>56</v>
      </c>
      <c r="B4" s="605"/>
      <c r="C4" s="605"/>
      <c r="D4" s="605"/>
      <c r="E4" s="605"/>
      <c r="F4" s="605"/>
      <c r="G4" s="605"/>
      <c r="H4" s="605"/>
      <c r="I4" s="605"/>
      <c r="J4" s="605"/>
      <c r="K4" s="605"/>
      <c r="L4" s="605"/>
      <c r="M4" s="605"/>
      <c r="N4" s="605"/>
      <c r="O4" s="605"/>
      <c r="P4" s="605"/>
      <c r="Q4" s="605"/>
      <c r="R4" s="605"/>
      <c r="S4" s="605"/>
      <c r="T4" s="605"/>
      <c r="U4" s="605"/>
      <c r="V4" s="605"/>
      <c r="W4" s="606"/>
      <c r="X4" s="183"/>
      <c r="Y4" s="159"/>
      <c r="Z4" s="159"/>
      <c r="AA4" s="159"/>
      <c r="AB4" s="159"/>
      <c r="AC4" s="159"/>
      <c r="AD4" s="159"/>
      <c r="AE4" s="159"/>
      <c r="AF4" s="159"/>
      <c r="AG4" s="159"/>
      <c r="AH4" s="159"/>
      <c r="AI4" s="159"/>
      <c r="AJ4" s="159"/>
      <c r="AK4" s="159"/>
      <c r="AL4" s="159"/>
      <c r="AM4" s="159"/>
      <c r="AN4" s="159"/>
      <c r="AO4" s="159"/>
      <c r="AP4" s="159"/>
      <c r="AQ4" s="159"/>
      <c r="AR4" s="159"/>
      <c r="AS4" s="159"/>
      <c r="AT4" s="159"/>
      <c r="AU4" s="159"/>
      <c r="AV4" s="159"/>
      <c r="AW4" s="159"/>
      <c r="AX4" s="159"/>
      <c r="AY4" s="159"/>
      <c r="AZ4" s="159"/>
      <c r="BA4" s="159"/>
      <c r="BB4" s="159"/>
      <c r="BC4" s="159"/>
      <c r="BD4" s="159"/>
      <c r="BE4" s="159"/>
      <c r="BF4" s="159"/>
      <c r="BG4" s="159"/>
      <c r="BH4" s="159"/>
      <c r="BI4" s="159"/>
      <c r="BJ4" s="159"/>
      <c r="BK4" s="159"/>
      <c r="BL4" s="159"/>
      <c r="BM4" s="159"/>
      <c r="BN4" s="159"/>
      <c r="BO4" s="159"/>
      <c r="BP4" s="160"/>
      <c r="BQ4" s="161"/>
      <c r="BR4" s="161"/>
      <c r="BS4" s="161"/>
      <c r="BT4" s="161"/>
      <c r="BU4" s="161"/>
      <c r="BV4" s="161"/>
      <c r="BW4" s="161"/>
      <c r="BX4" s="161"/>
    </row>
    <row r="5" spans="1:85" ht="26.25" customHeight="1" thickBot="1" x14ac:dyDescent="0.25">
      <c r="A5" s="548" t="s">
        <v>43</v>
      </c>
      <c r="B5" s="549"/>
      <c r="C5" s="549"/>
      <c r="D5" s="549"/>
      <c r="E5" s="549"/>
      <c r="F5" s="549"/>
      <c r="G5" s="549"/>
      <c r="H5" s="549"/>
      <c r="I5" s="549"/>
      <c r="J5" s="549"/>
      <c r="K5" s="549"/>
      <c r="L5" s="549"/>
      <c r="M5" s="549"/>
      <c r="N5" s="549"/>
      <c r="O5" s="549"/>
      <c r="P5" s="549"/>
      <c r="Q5" s="549"/>
      <c r="R5" s="549"/>
      <c r="S5" s="549"/>
      <c r="T5" s="549"/>
      <c r="U5" s="549"/>
      <c r="V5" s="549"/>
      <c r="W5" s="550"/>
      <c r="BN5" s="158"/>
      <c r="BO5" s="158"/>
    </row>
    <row r="6" spans="1:85" ht="26.25" customHeight="1" thickBot="1" x14ac:dyDescent="0.25">
      <c r="A6" s="621" t="s">
        <v>27</v>
      </c>
      <c r="B6" s="621" t="s">
        <v>15</v>
      </c>
      <c r="C6" s="487"/>
      <c r="D6" s="487"/>
      <c r="E6" s="487"/>
      <c r="F6" s="487"/>
      <c r="G6" s="487"/>
      <c r="H6" s="619" t="s">
        <v>4</v>
      </c>
      <c r="I6" s="619" t="s">
        <v>2</v>
      </c>
      <c r="J6" s="619" t="s">
        <v>5</v>
      </c>
      <c r="K6" s="619" t="s">
        <v>6</v>
      </c>
      <c r="L6" s="617" t="s">
        <v>7</v>
      </c>
      <c r="M6" s="617" t="s">
        <v>8</v>
      </c>
      <c r="N6" s="615" t="s">
        <v>18</v>
      </c>
      <c r="O6" s="613" t="s">
        <v>122</v>
      </c>
      <c r="P6" s="554" t="s">
        <v>20</v>
      </c>
      <c r="Q6" s="554" t="s">
        <v>85</v>
      </c>
      <c r="R6" s="623" t="s">
        <v>80</v>
      </c>
      <c r="S6" s="624"/>
      <c r="T6" s="624"/>
      <c r="U6" s="625"/>
      <c r="V6" s="611" t="s">
        <v>171</v>
      </c>
      <c r="W6" s="611" t="s">
        <v>172</v>
      </c>
      <c r="BN6" s="158"/>
      <c r="BO6" s="158"/>
    </row>
    <row r="7" spans="1:85" s="58" customFormat="1" ht="55.5" customHeight="1" thickBot="1" x14ac:dyDescent="0.25">
      <c r="A7" s="622"/>
      <c r="B7" s="622"/>
      <c r="C7" s="489" t="s">
        <v>1</v>
      </c>
      <c r="D7" s="488" t="s">
        <v>2</v>
      </c>
      <c r="E7" s="488" t="s">
        <v>3</v>
      </c>
      <c r="F7" s="488" t="s">
        <v>4</v>
      </c>
      <c r="G7" s="488" t="s">
        <v>5</v>
      </c>
      <c r="H7" s="620"/>
      <c r="I7" s="620"/>
      <c r="J7" s="620"/>
      <c r="K7" s="620"/>
      <c r="L7" s="618"/>
      <c r="M7" s="618"/>
      <c r="N7" s="616"/>
      <c r="O7" s="614"/>
      <c r="P7" s="594"/>
      <c r="Q7" s="594"/>
      <c r="R7" s="491" t="s">
        <v>67</v>
      </c>
      <c r="S7" s="347" t="s">
        <v>126</v>
      </c>
      <c r="T7" s="491" t="s">
        <v>127</v>
      </c>
      <c r="U7" s="332" t="s">
        <v>189</v>
      </c>
      <c r="V7" s="626"/>
      <c r="W7" s="612"/>
      <c r="X7" s="184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7"/>
    </row>
    <row r="8" spans="1:85" s="60" customFormat="1" ht="36" customHeight="1" thickBot="1" x14ac:dyDescent="0.25">
      <c r="A8" s="481">
        <v>1</v>
      </c>
      <c r="B8" s="482" t="s">
        <v>87</v>
      </c>
      <c r="C8" s="185"/>
      <c r="D8" s="185"/>
      <c r="E8" s="185"/>
      <c r="F8" s="185"/>
      <c r="G8" s="185"/>
      <c r="H8" s="53">
        <v>60004100781</v>
      </c>
      <c r="I8" s="185">
        <v>2212</v>
      </c>
      <c r="J8" s="185">
        <v>6121</v>
      </c>
      <c r="K8" s="482" t="s">
        <v>119</v>
      </c>
      <c r="L8" s="483" t="s">
        <v>120</v>
      </c>
      <c r="M8" s="484" t="s">
        <v>121</v>
      </c>
      <c r="N8" s="485" t="s">
        <v>97</v>
      </c>
      <c r="O8" s="231" t="s">
        <v>123</v>
      </c>
      <c r="P8" s="486">
        <v>500</v>
      </c>
      <c r="Q8" s="490">
        <v>0</v>
      </c>
      <c r="R8" s="493">
        <f>SUM(S8:U8)</f>
        <v>500</v>
      </c>
      <c r="S8" s="507">
        <v>500</v>
      </c>
      <c r="T8" s="508"/>
      <c r="U8" s="509"/>
      <c r="V8" s="504"/>
      <c r="W8" s="494"/>
      <c r="X8" s="18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9"/>
    </row>
    <row r="9" spans="1:85" s="60" customFormat="1" ht="44.25" customHeight="1" thickBot="1" x14ac:dyDescent="0.25">
      <c r="A9" s="495">
        <v>2</v>
      </c>
      <c r="B9" s="496" t="s">
        <v>64</v>
      </c>
      <c r="C9" s="497"/>
      <c r="D9" s="497"/>
      <c r="E9" s="497"/>
      <c r="F9" s="497"/>
      <c r="G9" s="497"/>
      <c r="H9" s="378"/>
      <c r="I9" s="497"/>
      <c r="J9" s="497"/>
      <c r="K9" s="496" t="s">
        <v>190</v>
      </c>
      <c r="L9" s="498" t="s">
        <v>191</v>
      </c>
      <c r="M9" s="499" t="s">
        <v>192</v>
      </c>
      <c r="N9" s="500" t="s">
        <v>97</v>
      </c>
      <c r="O9" s="380" t="s">
        <v>123</v>
      </c>
      <c r="P9" s="501">
        <v>900</v>
      </c>
      <c r="Q9" s="502">
        <v>0</v>
      </c>
      <c r="R9" s="503">
        <f t="shared" ref="R9:R11" si="0">SUM(S9:U9)</f>
        <v>500</v>
      </c>
      <c r="S9" s="510"/>
      <c r="T9" s="511"/>
      <c r="U9" s="512">
        <v>500</v>
      </c>
      <c r="V9" s="505">
        <v>500</v>
      </c>
      <c r="W9" s="506" t="s">
        <v>174</v>
      </c>
      <c r="X9" s="18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9"/>
    </row>
    <row r="10" spans="1:85" s="60" customFormat="1" ht="48.75" customHeight="1" thickBot="1" x14ac:dyDescent="0.25">
      <c r="A10" s="495">
        <v>3</v>
      </c>
      <c r="B10" s="496" t="s">
        <v>89</v>
      </c>
      <c r="C10" s="497"/>
      <c r="D10" s="497"/>
      <c r="E10" s="497"/>
      <c r="F10" s="497"/>
      <c r="G10" s="497"/>
      <c r="H10" s="378"/>
      <c r="I10" s="497"/>
      <c r="J10" s="497"/>
      <c r="K10" s="496" t="s">
        <v>193</v>
      </c>
      <c r="L10" s="498" t="s">
        <v>194</v>
      </c>
      <c r="M10" s="499" t="s">
        <v>195</v>
      </c>
      <c r="N10" s="500" t="s">
        <v>201</v>
      </c>
      <c r="O10" s="380" t="s">
        <v>200</v>
      </c>
      <c r="P10" s="501">
        <v>1600</v>
      </c>
      <c r="Q10" s="502">
        <v>0</v>
      </c>
      <c r="R10" s="503">
        <f t="shared" ref="R10" si="1">SUM(S10:U10)</f>
        <v>600</v>
      </c>
      <c r="S10" s="510">
        <v>600</v>
      </c>
      <c r="T10" s="511"/>
      <c r="U10" s="512"/>
      <c r="V10" s="505">
        <v>600</v>
      </c>
      <c r="W10" s="506" t="s">
        <v>174</v>
      </c>
      <c r="X10" s="18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9"/>
    </row>
    <row r="11" spans="1:85" s="60" customFormat="1" ht="48.75" customHeight="1" thickBot="1" x14ac:dyDescent="0.25">
      <c r="A11" s="515">
        <v>4</v>
      </c>
      <c r="B11" s="516" t="s">
        <v>88</v>
      </c>
      <c r="C11" s="517"/>
      <c r="D11" s="517"/>
      <c r="E11" s="517"/>
      <c r="F11" s="517"/>
      <c r="G11" s="517"/>
      <c r="H11" s="518"/>
      <c r="I11" s="517"/>
      <c r="J11" s="517"/>
      <c r="K11" s="516" t="s">
        <v>196</v>
      </c>
      <c r="L11" s="519" t="s">
        <v>197</v>
      </c>
      <c r="M11" s="520" t="s">
        <v>198</v>
      </c>
      <c r="N11" s="521" t="s">
        <v>203</v>
      </c>
      <c r="O11" s="522" t="s">
        <v>202</v>
      </c>
      <c r="P11" s="523">
        <v>200</v>
      </c>
      <c r="Q11" s="524">
        <v>0</v>
      </c>
      <c r="R11" s="525">
        <f t="shared" si="0"/>
        <v>200</v>
      </c>
      <c r="S11" s="526">
        <v>200</v>
      </c>
      <c r="T11" s="527"/>
      <c r="U11" s="528"/>
      <c r="V11" s="529">
        <v>200</v>
      </c>
      <c r="W11" s="530" t="s">
        <v>174</v>
      </c>
      <c r="X11" s="18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9"/>
    </row>
    <row r="12" spans="1:85" s="163" customFormat="1" ht="35.25" customHeight="1" thickBot="1" x14ac:dyDescent="0.25">
      <c r="A12" s="608" t="s">
        <v>84</v>
      </c>
      <c r="B12" s="609"/>
      <c r="C12" s="609"/>
      <c r="D12" s="609"/>
      <c r="E12" s="609"/>
      <c r="F12" s="609"/>
      <c r="G12" s="609"/>
      <c r="H12" s="609"/>
      <c r="I12" s="609"/>
      <c r="J12" s="609"/>
      <c r="K12" s="609"/>
      <c r="L12" s="609"/>
      <c r="M12" s="610"/>
      <c r="N12" s="477"/>
      <c r="O12" s="478"/>
      <c r="P12" s="479">
        <f>SUM(P8:P11)</f>
        <v>3200</v>
      </c>
      <c r="Q12" s="480">
        <f t="shared" ref="Q12" si="2">SUM(Q8:Q8)</f>
        <v>0</v>
      </c>
      <c r="R12" s="492">
        <f>SUM(R8:R11)</f>
        <v>1800</v>
      </c>
      <c r="S12" s="492">
        <f t="shared" ref="S12:U12" si="3">SUM(S8:S11)</f>
        <v>1300</v>
      </c>
      <c r="T12" s="492">
        <f t="shared" si="3"/>
        <v>0</v>
      </c>
      <c r="U12" s="492">
        <f t="shared" si="3"/>
        <v>500</v>
      </c>
      <c r="V12" s="187">
        <f>SUM(V8:V11)</f>
        <v>1300</v>
      </c>
      <c r="W12" s="492"/>
      <c r="X12" s="348"/>
    </row>
    <row r="13" spans="1:85" s="158" customFormat="1" ht="21.75" customHeight="1" x14ac:dyDescent="0.2">
      <c r="A13" s="607"/>
      <c r="B13" s="607"/>
      <c r="C13" s="607"/>
      <c r="D13" s="607"/>
      <c r="E13" s="607"/>
      <c r="F13" s="607"/>
      <c r="G13" s="607"/>
      <c r="H13" s="607"/>
      <c r="I13" s="607"/>
      <c r="J13" s="607"/>
      <c r="K13" s="607"/>
      <c r="L13" s="607"/>
      <c r="M13" s="45"/>
      <c r="BP13" s="155"/>
      <c r="BQ13" s="155"/>
      <c r="BR13" s="155"/>
      <c r="BS13" s="155"/>
      <c r="BT13" s="155"/>
      <c r="BU13" s="155"/>
      <c r="BV13" s="155"/>
      <c r="BW13" s="155"/>
      <c r="BX13" s="155"/>
      <c r="BY13" s="155"/>
      <c r="BZ13" s="155"/>
      <c r="CA13" s="155"/>
      <c r="CB13" s="155"/>
      <c r="CC13" s="155"/>
      <c r="CD13" s="155"/>
      <c r="CE13" s="155"/>
      <c r="CF13" s="155"/>
      <c r="CG13" s="155"/>
    </row>
    <row r="14" spans="1:85" s="158" customFormat="1" ht="26.25" customHeight="1" x14ac:dyDescent="0.2">
      <c r="K14" s="164"/>
      <c r="L14" s="45"/>
      <c r="M14" s="45"/>
      <c r="BP14" s="155"/>
      <c r="BQ14" s="155"/>
      <c r="BR14" s="155"/>
      <c r="BS14" s="155"/>
      <c r="BT14" s="155"/>
      <c r="BU14" s="155"/>
      <c r="BV14" s="155"/>
      <c r="BW14" s="155"/>
      <c r="BX14" s="155"/>
      <c r="BY14" s="155"/>
      <c r="BZ14" s="155"/>
      <c r="CA14" s="155"/>
      <c r="CB14" s="155"/>
      <c r="CC14" s="155"/>
      <c r="CD14" s="155"/>
      <c r="CE14" s="155"/>
      <c r="CF14" s="155"/>
      <c r="CG14" s="155"/>
    </row>
    <row r="15" spans="1:85" s="158" customFormat="1" ht="13.5" customHeight="1" x14ac:dyDescent="0.2">
      <c r="K15" s="164"/>
      <c r="L15" s="45"/>
      <c r="M15" s="45"/>
      <c r="BP15" s="155"/>
      <c r="BQ15" s="155"/>
      <c r="BR15" s="155"/>
      <c r="BS15" s="155"/>
      <c r="BT15" s="155"/>
      <c r="BU15" s="155"/>
      <c r="BV15" s="155"/>
      <c r="BW15" s="155"/>
      <c r="BX15" s="155"/>
      <c r="BY15" s="155"/>
      <c r="BZ15" s="155"/>
      <c r="CA15" s="155"/>
      <c r="CB15" s="155"/>
      <c r="CC15" s="155"/>
      <c r="CD15" s="155"/>
      <c r="CE15" s="155"/>
      <c r="CF15" s="155"/>
      <c r="CG15" s="155"/>
    </row>
    <row r="16" spans="1:85" s="158" customFormat="1" x14ac:dyDescent="0.2">
      <c r="K16" s="164"/>
      <c r="L16" s="45"/>
      <c r="M16" s="45"/>
      <c r="BP16" s="155"/>
      <c r="BQ16" s="155"/>
      <c r="BR16" s="155"/>
      <c r="BS16" s="155"/>
      <c r="BT16" s="155"/>
      <c r="BU16" s="155"/>
      <c r="BV16" s="155"/>
      <c r="BW16" s="155"/>
      <c r="BX16" s="155"/>
      <c r="BY16" s="155"/>
      <c r="BZ16" s="155"/>
      <c r="CA16" s="155"/>
      <c r="CB16" s="155"/>
      <c r="CC16" s="155"/>
      <c r="CD16" s="155"/>
      <c r="CE16" s="155"/>
      <c r="CF16" s="155"/>
      <c r="CG16" s="155"/>
    </row>
    <row r="17" spans="12:85" s="158" customFormat="1" x14ac:dyDescent="0.2">
      <c r="L17" s="165"/>
      <c r="M17" s="165"/>
      <c r="BP17" s="155"/>
      <c r="BQ17" s="155"/>
      <c r="BR17" s="155"/>
      <c r="BS17" s="155"/>
      <c r="BT17" s="155"/>
      <c r="BU17" s="155"/>
      <c r="BV17" s="155"/>
      <c r="BW17" s="155"/>
      <c r="BX17" s="155"/>
      <c r="BY17" s="155"/>
      <c r="BZ17" s="155"/>
      <c r="CA17" s="155"/>
      <c r="CB17" s="155"/>
      <c r="CC17" s="155"/>
      <c r="CD17" s="155"/>
      <c r="CE17" s="155"/>
      <c r="CF17" s="155"/>
      <c r="CG17" s="155"/>
    </row>
    <row r="18" spans="12:85" s="158" customFormat="1" ht="16.5" customHeight="1" x14ac:dyDescent="0.2">
      <c r="L18" s="165"/>
      <c r="M18" s="165"/>
      <c r="BP18" s="155"/>
      <c r="BQ18" s="155"/>
      <c r="BR18" s="155"/>
      <c r="BS18" s="155"/>
      <c r="BT18" s="155"/>
      <c r="BU18" s="155"/>
      <c r="BV18" s="155"/>
      <c r="BW18" s="155"/>
      <c r="BX18" s="155"/>
      <c r="BY18" s="155"/>
      <c r="BZ18" s="155"/>
      <c r="CA18" s="155"/>
      <c r="CB18" s="155"/>
      <c r="CC18" s="155"/>
      <c r="CD18" s="155"/>
      <c r="CE18" s="155"/>
      <c r="CF18" s="155"/>
      <c r="CG18" s="155"/>
    </row>
    <row r="19" spans="12:85" s="158" customFormat="1" x14ac:dyDescent="0.2">
      <c r="L19" s="165"/>
      <c r="M19" s="165"/>
      <c r="BP19" s="155"/>
      <c r="BQ19" s="155"/>
      <c r="BR19" s="155"/>
      <c r="BS19" s="155"/>
      <c r="BT19" s="155"/>
      <c r="BU19" s="155"/>
      <c r="BV19" s="155"/>
      <c r="BW19" s="155"/>
      <c r="BX19" s="155"/>
      <c r="BY19" s="155"/>
      <c r="BZ19" s="155"/>
      <c r="CA19" s="155"/>
      <c r="CB19" s="155"/>
      <c r="CC19" s="155"/>
      <c r="CD19" s="155"/>
      <c r="CE19" s="155"/>
      <c r="CF19" s="155"/>
      <c r="CG19" s="155"/>
    </row>
    <row r="20" spans="12:85" s="158" customFormat="1" x14ac:dyDescent="0.2">
      <c r="L20" s="165"/>
      <c r="M20" s="165"/>
      <c r="BP20" s="155"/>
      <c r="BQ20" s="155"/>
      <c r="BR20" s="155"/>
      <c r="BS20" s="155"/>
      <c r="BT20" s="155"/>
      <c r="BU20" s="155"/>
      <c r="BV20" s="155"/>
      <c r="BW20" s="155"/>
      <c r="BX20" s="155"/>
      <c r="BY20" s="155"/>
      <c r="BZ20" s="155"/>
      <c r="CA20" s="155"/>
      <c r="CB20" s="155"/>
      <c r="CC20" s="155"/>
      <c r="CD20" s="155"/>
      <c r="CE20" s="155"/>
      <c r="CF20" s="155"/>
      <c r="CG20" s="155"/>
    </row>
    <row r="21" spans="12:85" s="158" customFormat="1" x14ac:dyDescent="0.2">
      <c r="L21" s="165"/>
      <c r="M21" s="165"/>
    </row>
    <row r="22" spans="12:85" s="158" customFormat="1" x14ac:dyDescent="0.2">
      <c r="L22" s="165"/>
      <c r="M22" s="165"/>
    </row>
    <row r="23" spans="12:85" s="158" customFormat="1" x14ac:dyDescent="0.2">
      <c r="L23" s="165"/>
      <c r="M23" s="165"/>
    </row>
    <row r="24" spans="12:85" s="158" customFormat="1" x14ac:dyDescent="0.2">
      <c r="L24" s="165"/>
      <c r="M24" s="165"/>
    </row>
    <row r="25" spans="12:85" s="158" customFormat="1" x14ac:dyDescent="0.2">
      <c r="L25" s="165"/>
      <c r="M25" s="165"/>
    </row>
    <row r="26" spans="12:85" s="158" customFormat="1" x14ac:dyDescent="0.2">
      <c r="L26" s="165"/>
      <c r="M26" s="165"/>
    </row>
    <row r="27" spans="12:85" s="158" customFormat="1" x14ac:dyDescent="0.2">
      <c r="L27" s="165"/>
      <c r="M27" s="165"/>
    </row>
    <row r="28" spans="12:85" s="158" customFormat="1" x14ac:dyDescent="0.2">
      <c r="L28" s="165"/>
      <c r="M28" s="165"/>
    </row>
    <row r="29" spans="12:85" s="158" customFormat="1" x14ac:dyDescent="0.2">
      <c r="L29" s="165"/>
      <c r="M29" s="165"/>
    </row>
    <row r="30" spans="12:85" s="158" customFormat="1" x14ac:dyDescent="0.2">
      <c r="L30" s="165"/>
      <c r="M30" s="165"/>
    </row>
    <row r="31" spans="12:85" s="158" customFormat="1" x14ac:dyDescent="0.2">
      <c r="L31" s="165"/>
      <c r="M31" s="165"/>
    </row>
    <row r="32" spans="12:85" s="158" customFormat="1" x14ac:dyDescent="0.2">
      <c r="L32" s="165"/>
      <c r="M32" s="165"/>
    </row>
    <row r="33" spans="12:13" s="158" customFormat="1" x14ac:dyDescent="0.2">
      <c r="L33" s="165"/>
      <c r="M33" s="165"/>
    </row>
    <row r="34" spans="12:13" s="158" customFormat="1" x14ac:dyDescent="0.2">
      <c r="L34" s="165"/>
      <c r="M34" s="165"/>
    </row>
    <row r="35" spans="12:13" s="158" customFormat="1" x14ac:dyDescent="0.2">
      <c r="L35" s="165"/>
      <c r="M35" s="165"/>
    </row>
    <row r="36" spans="12:13" s="158" customFormat="1" x14ac:dyDescent="0.2">
      <c r="L36" s="165"/>
      <c r="M36" s="165"/>
    </row>
    <row r="37" spans="12:13" s="158" customFormat="1" x14ac:dyDescent="0.2">
      <c r="L37" s="165"/>
      <c r="M37" s="165"/>
    </row>
    <row r="38" spans="12:13" s="158" customFormat="1" x14ac:dyDescent="0.2">
      <c r="L38" s="165"/>
      <c r="M38" s="165"/>
    </row>
    <row r="39" spans="12:13" s="158" customFormat="1" x14ac:dyDescent="0.2">
      <c r="L39" s="165"/>
      <c r="M39" s="165"/>
    </row>
    <row r="40" spans="12:13" s="158" customFormat="1" x14ac:dyDescent="0.2">
      <c r="L40" s="165"/>
      <c r="M40" s="165"/>
    </row>
    <row r="41" spans="12:13" s="158" customFormat="1" x14ac:dyDescent="0.2">
      <c r="L41" s="165"/>
      <c r="M41" s="165"/>
    </row>
    <row r="42" spans="12:13" s="158" customFormat="1" x14ac:dyDescent="0.2">
      <c r="L42" s="165"/>
      <c r="M42" s="165"/>
    </row>
    <row r="43" spans="12:13" s="158" customFormat="1" x14ac:dyDescent="0.2">
      <c r="L43" s="165"/>
      <c r="M43" s="165"/>
    </row>
    <row r="44" spans="12:13" s="158" customFormat="1" x14ac:dyDescent="0.2">
      <c r="L44" s="165"/>
      <c r="M44" s="165"/>
    </row>
    <row r="45" spans="12:13" s="158" customFormat="1" x14ac:dyDescent="0.2">
      <c r="L45" s="165"/>
      <c r="M45" s="165"/>
    </row>
    <row r="46" spans="12:13" s="158" customFormat="1" x14ac:dyDescent="0.2">
      <c r="L46" s="165"/>
      <c r="M46" s="165"/>
    </row>
    <row r="47" spans="12:13" s="158" customFormat="1" x14ac:dyDescent="0.2">
      <c r="L47" s="165"/>
      <c r="M47" s="165"/>
    </row>
    <row r="48" spans="12:13" s="158" customFormat="1" x14ac:dyDescent="0.2">
      <c r="L48" s="165"/>
      <c r="M48" s="165"/>
    </row>
    <row r="49" spans="12:67" s="158" customFormat="1" x14ac:dyDescent="0.2">
      <c r="L49" s="165"/>
      <c r="M49" s="165"/>
    </row>
    <row r="50" spans="12:67" s="158" customFormat="1" x14ac:dyDescent="0.2">
      <c r="L50" s="165"/>
      <c r="M50" s="165"/>
    </row>
    <row r="51" spans="12:67" s="158" customFormat="1" x14ac:dyDescent="0.2">
      <c r="L51" s="165"/>
      <c r="M51" s="165"/>
    </row>
    <row r="52" spans="12:67" s="158" customFormat="1" x14ac:dyDescent="0.2">
      <c r="L52" s="165"/>
      <c r="M52" s="165"/>
    </row>
    <row r="53" spans="12:67" x14ac:dyDescent="0.2">
      <c r="L53" s="166"/>
      <c r="M53" s="166"/>
      <c r="X53" s="155"/>
      <c r="BN53" s="158"/>
      <c r="BO53" s="158"/>
    </row>
    <row r="54" spans="12:67" x14ac:dyDescent="0.2">
      <c r="L54" s="166"/>
      <c r="M54" s="166"/>
      <c r="X54" s="155"/>
      <c r="BN54" s="158"/>
      <c r="BO54" s="158"/>
    </row>
    <row r="55" spans="12:67" x14ac:dyDescent="0.2">
      <c r="L55" s="166"/>
      <c r="M55" s="166"/>
      <c r="X55" s="155"/>
      <c r="BN55" s="158"/>
      <c r="BO55" s="158"/>
    </row>
    <row r="56" spans="12:67" x14ac:dyDescent="0.2">
      <c r="L56" s="166"/>
      <c r="M56" s="166"/>
      <c r="X56" s="155"/>
      <c r="BN56" s="158"/>
      <c r="BO56" s="158"/>
    </row>
    <row r="57" spans="12:67" x14ac:dyDescent="0.2">
      <c r="L57" s="166"/>
      <c r="M57" s="166"/>
      <c r="X57" s="155"/>
      <c r="BN57" s="158"/>
      <c r="BO57" s="158"/>
    </row>
    <row r="58" spans="12:67" x14ac:dyDescent="0.2">
      <c r="L58" s="166"/>
      <c r="M58" s="166"/>
      <c r="X58" s="155"/>
      <c r="BN58" s="158"/>
      <c r="BO58" s="158"/>
    </row>
    <row r="59" spans="12:67" x14ac:dyDescent="0.2">
      <c r="L59" s="166"/>
      <c r="M59" s="166"/>
      <c r="X59" s="155"/>
      <c r="BN59" s="158"/>
      <c r="BO59" s="158"/>
    </row>
    <row r="60" spans="12:67" x14ac:dyDescent="0.2">
      <c r="L60" s="166"/>
      <c r="M60" s="166"/>
      <c r="X60" s="155"/>
      <c r="BN60" s="158"/>
      <c r="BO60" s="158"/>
    </row>
    <row r="61" spans="12:67" x14ac:dyDescent="0.2">
      <c r="L61" s="166"/>
      <c r="M61" s="166"/>
      <c r="X61" s="155"/>
      <c r="BN61" s="158"/>
      <c r="BO61" s="158"/>
    </row>
    <row r="62" spans="12:67" x14ac:dyDescent="0.2">
      <c r="L62" s="166"/>
      <c r="M62" s="166"/>
      <c r="X62" s="155"/>
      <c r="BN62" s="158"/>
      <c r="BO62" s="158"/>
    </row>
    <row r="63" spans="12:67" x14ac:dyDescent="0.2">
      <c r="L63" s="166"/>
      <c r="M63" s="166"/>
      <c r="X63" s="155"/>
      <c r="BN63" s="158"/>
      <c r="BO63" s="158"/>
    </row>
    <row r="64" spans="12:67" x14ac:dyDescent="0.2">
      <c r="L64" s="166"/>
      <c r="M64" s="166"/>
      <c r="X64" s="155"/>
      <c r="BN64" s="158"/>
      <c r="BO64" s="158"/>
    </row>
    <row r="65" spans="12:67" x14ac:dyDescent="0.2">
      <c r="L65" s="166"/>
      <c r="M65" s="166"/>
      <c r="X65" s="155"/>
      <c r="BN65" s="158"/>
      <c r="BO65" s="158"/>
    </row>
    <row r="66" spans="12:67" x14ac:dyDescent="0.2">
      <c r="L66" s="166"/>
      <c r="M66" s="166"/>
      <c r="X66" s="155"/>
      <c r="BN66" s="158"/>
      <c r="BO66" s="158"/>
    </row>
    <row r="67" spans="12:67" x14ac:dyDescent="0.2">
      <c r="L67" s="166"/>
      <c r="M67" s="166"/>
      <c r="X67" s="155"/>
      <c r="BN67" s="158"/>
      <c r="BO67" s="158"/>
    </row>
    <row r="68" spans="12:67" x14ac:dyDescent="0.2">
      <c r="L68" s="166"/>
      <c r="M68" s="166"/>
      <c r="X68" s="155"/>
      <c r="BN68" s="158"/>
      <c r="BO68" s="158"/>
    </row>
    <row r="69" spans="12:67" x14ac:dyDescent="0.2">
      <c r="L69" s="166"/>
      <c r="M69" s="166"/>
      <c r="X69" s="155"/>
      <c r="BN69" s="158"/>
      <c r="BO69" s="158"/>
    </row>
    <row r="70" spans="12:67" x14ac:dyDescent="0.2">
      <c r="L70" s="166"/>
      <c r="M70" s="166"/>
      <c r="X70" s="155"/>
      <c r="BN70" s="158"/>
      <c r="BO70" s="158"/>
    </row>
    <row r="71" spans="12:67" x14ac:dyDescent="0.2">
      <c r="L71" s="166"/>
      <c r="M71" s="166"/>
      <c r="X71" s="155"/>
      <c r="BN71" s="158"/>
      <c r="BO71" s="158"/>
    </row>
    <row r="72" spans="12:67" x14ac:dyDescent="0.2">
      <c r="L72" s="166"/>
      <c r="M72" s="166"/>
      <c r="X72" s="155"/>
      <c r="BN72" s="158"/>
      <c r="BO72" s="158"/>
    </row>
    <row r="73" spans="12:67" x14ac:dyDescent="0.2">
      <c r="L73" s="166"/>
      <c r="M73" s="166"/>
      <c r="X73" s="155"/>
      <c r="BN73" s="158"/>
      <c r="BO73" s="158"/>
    </row>
    <row r="74" spans="12:67" x14ac:dyDescent="0.2">
      <c r="L74" s="166"/>
      <c r="M74" s="166"/>
      <c r="X74" s="155"/>
      <c r="BN74" s="158"/>
      <c r="BO74" s="158"/>
    </row>
    <row r="75" spans="12:67" x14ac:dyDescent="0.2">
      <c r="L75" s="166"/>
      <c r="M75" s="166"/>
      <c r="X75" s="155"/>
      <c r="BN75" s="158"/>
      <c r="BO75" s="158"/>
    </row>
    <row r="76" spans="12:67" x14ac:dyDescent="0.2">
      <c r="L76" s="166"/>
      <c r="M76" s="166"/>
      <c r="X76" s="155"/>
      <c r="BN76" s="158"/>
      <c r="BO76" s="158"/>
    </row>
    <row r="77" spans="12:67" x14ac:dyDescent="0.2">
      <c r="L77" s="166"/>
      <c r="M77" s="166"/>
      <c r="X77" s="155"/>
      <c r="BN77" s="158"/>
      <c r="BO77" s="158"/>
    </row>
    <row r="78" spans="12:67" x14ac:dyDescent="0.2">
      <c r="L78" s="166"/>
      <c r="M78" s="166"/>
      <c r="X78" s="155"/>
      <c r="BN78" s="158"/>
      <c r="BO78" s="158"/>
    </row>
    <row r="79" spans="12:67" x14ac:dyDescent="0.2">
      <c r="L79" s="166"/>
      <c r="M79" s="166"/>
      <c r="X79" s="155"/>
      <c r="BN79" s="158"/>
      <c r="BO79" s="158"/>
    </row>
    <row r="80" spans="12:67" x14ac:dyDescent="0.2">
      <c r="L80" s="166"/>
      <c r="M80" s="166"/>
      <c r="X80" s="155"/>
      <c r="BN80" s="158"/>
      <c r="BO80" s="158"/>
    </row>
    <row r="81" spans="12:67" x14ac:dyDescent="0.2">
      <c r="L81" s="166"/>
      <c r="M81" s="166"/>
      <c r="X81" s="155"/>
      <c r="BN81" s="158"/>
      <c r="BO81" s="158"/>
    </row>
    <row r="82" spans="12:67" x14ac:dyDescent="0.2">
      <c r="L82" s="166"/>
      <c r="M82" s="166"/>
      <c r="X82" s="155"/>
      <c r="BN82" s="158"/>
      <c r="BO82" s="158"/>
    </row>
    <row r="83" spans="12:67" x14ac:dyDescent="0.2">
      <c r="L83" s="166"/>
      <c r="M83" s="166"/>
      <c r="X83" s="155"/>
      <c r="BN83" s="158"/>
      <c r="BO83" s="158"/>
    </row>
    <row r="84" spans="12:67" x14ac:dyDescent="0.2">
      <c r="L84" s="166"/>
      <c r="M84" s="166"/>
      <c r="X84" s="155"/>
      <c r="BN84" s="158"/>
      <c r="BO84" s="158"/>
    </row>
    <row r="85" spans="12:67" x14ac:dyDescent="0.2">
      <c r="L85" s="166"/>
      <c r="M85" s="166"/>
      <c r="X85" s="155"/>
      <c r="BN85" s="158"/>
      <c r="BO85" s="158"/>
    </row>
    <row r="86" spans="12:67" x14ac:dyDescent="0.2">
      <c r="L86" s="166"/>
      <c r="M86" s="166"/>
    </row>
    <row r="87" spans="12:67" x14ac:dyDescent="0.2">
      <c r="L87" s="166"/>
      <c r="M87" s="166"/>
    </row>
    <row r="88" spans="12:67" x14ac:dyDescent="0.2">
      <c r="L88" s="166"/>
      <c r="M88" s="166"/>
    </row>
    <row r="89" spans="12:67" x14ac:dyDescent="0.2">
      <c r="L89" s="166"/>
      <c r="M89" s="166"/>
    </row>
    <row r="90" spans="12:67" x14ac:dyDescent="0.2">
      <c r="L90" s="166"/>
      <c r="M90" s="166"/>
    </row>
    <row r="91" spans="12:67" x14ac:dyDescent="0.2">
      <c r="L91" s="166"/>
      <c r="M91" s="166"/>
    </row>
    <row r="92" spans="12:67" x14ac:dyDescent="0.2">
      <c r="L92" s="166"/>
      <c r="M92" s="166"/>
    </row>
    <row r="93" spans="12:67" x14ac:dyDescent="0.2">
      <c r="L93" s="166"/>
      <c r="M93" s="166"/>
    </row>
    <row r="94" spans="12:67" x14ac:dyDescent="0.2">
      <c r="L94" s="166"/>
      <c r="M94" s="166"/>
    </row>
    <row r="95" spans="12:67" x14ac:dyDescent="0.2">
      <c r="L95" s="166"/>
      <c r="M95" s="166"/>
    </row>
    <row r="96" spans="12:67" x14ac:dyDescent="0.2">
      <c r="L96" s="166"/>
      <c r="M96" s="166"/>
    </row>
    <row r="97" spans="12:13" x14ac:dyDescent="0.2">
      <c r="L97" s="166"/>
      <c r="M97" s="166"/>
    </row>
    <row r="98" spans="12:13" x14ac:dyDescent="0.2">
      <c r="L98" s="166"/>
      <c r="M98" s="166"/>
    </row>
    <row r="99" spans="12:13" x14ac:dyDescent="0.2">
      <c r="L99" s="166"/>
      <c r="M99" s="166"/>
    </row>
    <row r="100" spans="12:13" x14ac:dyDescent="0.2">
      <c r="L100" s="166"/>
      <c r="M100" s="166"/>
    </row>
    <row r="101" spans="12:13" x14ac:dyDescent="0.2">
      <c r="L101" s="166"/>
      <c r="M101" s="166"/>
    </row>
    <row r="102" spans="12:13" x14ac:dyDescent="0.2">
      <c r="L102" s="166"/>
      <c r="M102" s="166"/>
    </row>
    <row r="103" spans="12:13" x14ac:dyDescent="0.2">
      <c r="L103" s="166"/>
      <c r="M103" s="166"/>
    </row>
    <row r="104" spans="12:13" x14ac:dyDescent="0.2">
      <c r="L104" s="166"/>
      <c r="M104" s="166"/>
    </row>
    <row r="105" spans="12:13" x14ac:dyDescent="0.2">
      <c r="L105" s="166"/>
      <c r="M105" s="166"/>
    </row>
    <row r="106" spans="12:13" x14ac:dyDescent="0.2">
      <c r="L106" s="166"/>
      <c r="M106" s="166"/>
    </row>
    <row r="107" spans="12:13" x14ac:dyDescent="0.2">
      <c r="L107" s="166"/>
      <c r="M107" s="166"/>
    </row>
    <row r="108" spans="12:13" x14ac:dyDescent="0.2">
      <c r="L108" s="166"/>
      <c r="M108" s="166"/>
    </row>
    <row r="109" spans="12:13" x14ac:dyDescent="0.2">
      <c r="L109" s="166"/>
      <c r="M109" s="166"/>
    </row>
    <row r="110" spans="12:13" x14ac:dyDescent="0.2">
      <c r="L110" s="166"/>
      <c r="M110" s="166"/>
    </row>
    <row r="111" spans="12:13" x14ac:dyDescent="0.2">
      <c r="L111" s="166"/>
      <c r="M111" s="166"/>
    </row>
    <row r="112" spans="12:13" x14ac:dyDescent="0.2">
      <c r="L112" s="166"/>
      <c r="M112" s="166"/>
    </row>
    <row r="113" spans="12:13" x14ac:dyDescent="0.2">
      <c r="L113" s="166"/>
      <c r="M113" s="166"/>
    </row>
    <row r="114" spans="12:13" x14ac:dyDescent="0.2">
      <c r="L114" s="166"/>
      <c r="M114" s="166"/>
    </row>
    <row r="115" spans="12:13" x14ac:dyDescent="0.2">
      <c r="L115" s="166"/>
      <c r="M115" s="166"/>
    </row>
    <row r="116" spans="12:13" x14ac:dyDescent="0.2">
      <c r="L116" s="166"/>
      <c r="M116" s="166"/>
    </row>
    <row r="117" spans="12:13" x14ac:dyDescent="0.2">
      <c r="L117" s="166"/>
      <c r="M117" s="166"/>
    </row>
    <row r="118" spans="12:13" x14ac:dyDescent="0.2">
      <c r="L118" s="166"/>
      <c r="M118" s="166"/>
    </row>
    <row r="119" spans="12:13" x14ac:dyDescent="0.2">
      <c r="L119" s="166"/>
      <c r="M119" s="166"/>
    </row>
    <row r="120" spans="12:13" x14ac:dyDescent="0.2">
      <c r="L120" s="166"/>
      <c r="M120" s="166"/>
    </row>
    <row r="121" spans="12:13" x14ac:dyDescent="0.2">
      <c r="L121" s="166"/>
      <c r="M121" s="166"/>
    </row>
    <row r="122" spans="12:13" x14ac:dyDescent="0.2">
      <c r="L122" s="166"/>
      <c r="M122" s="166"/>
    </row>
    <row r="123" spans="12:13" x14ac:dyDescent="0.2">
      <c r="L123" s="166"/>
      <c r="M123" s="166"/>
    </row>
    <row r="124" spans="12:13" x14ac:dyDescent="0.2">
      <c r="L124" s="166"/>
      <c r="M124" s="166"/>
    </row>
    <row r="125" spans="12:13" x14ac:dyDescent="0.2">
      <c r="L125" s="166"/>
      <c r="M125" s="166"/>
    </row>
    <row r="126" spans="12:13" x14ac:dyDescent="0.2">
      <c r="L126" s="166"/>
      <c r="M126" s="166"/>
    </row>
    <row r="127" spans="12:13" x14ac:dyDescent="0.2">
      <c r="L127" s="166"/>
      <c r="M127" s="166"/>
    </row>
    <row r="128" spans="12:13" x14ac:dyDescent="0.2">
      <c r="L128" s="166"/>
      <c r="M128" s="166"/>
    </row>
    <row r="129" spans="12:13" x14ac:dyDescent="0.2">
      <c r="L129" s="166"/>
      <c r="M129" s="166"/>
    </row>
    <row r="130" spans="12:13" x14ac:dyDescent="0.2">
      <c r="L130" s="166"/>
      <c r="M130" s="166"/>
    </row>
    <row r="131" spans="12:13" x14ac:dyDescent="0.2">
      <c r="L131" s="166"/>
      <c r="M131" s="166"/>
    </row>
    <row r="132" spans="12:13" x14ac:dyDescent="0.2">
      <c r="L132" s="166"/>
      <c r="M132" s="166"/>
    </row>
    <row r="133" spans="12:13" x14ac:dyDescent="0.2">
      <c r="L133" s="166"/>
      <c r="M133" s="166"/>
    </row>
    <row r="134" spans="12:13" x14ac:dyDescent="0.2">
      <c r="L134" s="166"/>
      <c r="M134" s="166"/>
    </row>
    <row r="135" spans="12:13" x14ac:dyDescent="0.2">
      <c r="L135" s="166"/>
      <c r="M135" s="166"/>
    </row>
    <row r="136" spans="12:13" x14ac:dyDescent="0.2">
      <c r="L136" s="166"/>
      <c r="M136" s="166"/>
    </row>
    <row r="137" spans="12:13" x14ac:dyDescent="0.2">
      <c r="L137" s="166"/>
      <c r="M137" s="166"/>
    </row>
    <row r="138" spans="12:13" x14ac:dyDescent="0.2">
      <c r="L138" s="166"/>
      <c r="M138" s="166"/>
    </row>
    <row r="139" spans="12:13" x14ac:dyDescent="0.2">
      <c r="L139" s="166"/>
      <c r="M139" s="166"/>
    </row>
    <row r="140" spans="12:13" x14ac:dyDescent="0.2">
      <c r="L140" s="166"/>
      <c r="M140" s="166"/>
    </row>
    <row r="141" spans="12:13" x14ac:dyDescent="0.2">
      <c r="L141" s="166"/>
      <c r="M141" s="166"/>
    </row>
    <row r="142" spans="12:13" x14ac:dyDescent="0.2">
      <c r="L142" s="166"/>
      <c r="M142" s="166"/>
    </row>
    <row r="143" spans="12:13" x14ac:dyDescent="0.2">
      <c r="L143" s="166"/>
      <c r="M143" s="166"/>
    </row>
    <row r="144" spans="12:13" x14ac:dyDescent="0.2">
      <c r="L144" s="166"/>
      <c r="M144" s="166"/>
    </row>
    <row r="145" spans="12:13" x14ac:dyDescent="0.2">
      <c r="L145" s="166"/>
      <c r="M145" s="166"/>
    </row>
    <row r="146" spans="12:13" x14ac:dyDescent="0.2">
      <c r="L146" s="166"/>
      <c r="M146" s="166"/>
    </row>
    <row r="147" spans="12:13" x14ac:dyDescent="0.2">
      <c r="L147" s="166"/>
      <c r="M147" s="166"/>
    </row>
    <row r="148" spans="12:13" x14ac:dyDescent="0.2">
      <c r="L148" s="166"/>
      <c r="M148" s="166"/>
    </row>
    <row r="149" spans="12:13" x14ac:dyDescent="0.2">
      <c r="L149" s="166"/>
      <c r="M149" s="166"/>
    </row>
    <row r="150" spans="12:13" x14ac:dyDescent="0.2">
      <c r="L150" s="166"/>
      <c r="M150" s="166"/>
    </row>
    <row r="151" spans="12:13" x14ac:dyDescent="0.2">
      <c r="L151" s="166"/>
      <c r="M151" s="166"/>
    </row>
    <row r="152" spans="12:13" x14ac:dyDescent="0.2">
      <c r="L152" s="166"/>
      <c r="M152" s="166"/>
    </row>
    <row r="153" spans="12:13" x14ac:dyDescent="0.2">
      <c r="L153" s="166"/>
      <c r="M153" s="166"/>
    </row>
    <row r="154" spans="12:13" x14ac:dyDescent="0.2">
      <c r="L154" s="166"/>
      <c r="M154" s="166"/>
    </row>
    <row r="155" spans="12:13" x14ac:dyDescent="0.2">
      <c r="L155" s="166"/>
      <c r="M155" s="166"/>
    </row>
    <row r="156" spans="12:13" x14ac:dyDescent="0.2">
      <c r="L156" s="166"/>
      <c r="M156" s="166"/>
    </row>
    <row r="157" spans="12:13" x14ac:dyDescent="0.2">
      <c r="L157" s="166"/>
      <c r="M157" s="166"/>
    </row>
    <row r="158" spans="12:13" x14ac:dyDescent="0.2">
      <c r="L158" s="166"/>
      <c r="M158" s="166"/>
    </row>
    <row r="159" spans="12:13" x14ac:dyDescent="0.2">
      <c r="L159" s="166"/>
      <c r="M159" s="166"/>
    </row>
    <row r="160" spans="12:13" x14ac:dyDescent="0.2">
      <c r="L160" s="166"/>
      <c r="M160" s="166"/>
    </row>
    <row r="161" spans="12:13" x14ac:dyDescent="0.2">
      <c r="L161" s="166"/>
      <c r="M161" s="166"/>
    </row>
    <row r="162" spans="12:13" x14ac:dyDescent="0.2">
      <c r="L162" s="166"/>
      <c r="M162" s="166"/>
    </row>
    <row r="163" spans="12:13" x14ac:dyDescent="0.2">
      <c r="L163" s="166"/>
      <c r="M163" s="166"/>
    </row>
    <row r="164" spans="12:13" x14ac:dyDescent="0.2">
      <c r="L164" s="166"/>
      <c r="M164" s="166"/>
    </row>
    <row r="165" spans="12:13" x14ac:dyDescent="0.2">
      <c r="L165" s="166"/>
      <c r="M165" s="166"/>
    </row>
    <row r="166" spans="12:13" x14ac:dyDescent="0.2">
      <c r="L166" s="166"/>
      <c r="M166" s="166"/>
    </row>
    <row r="167" spans="12:13" x14ac:dyDescent="0.2">
      <c r="L167" s="166"/>
      <c r="M167" s="166"/>
    </row>
    <row r="168" spans="12:13" x14ac:dyDescent="0.2">
      <c r="L168" s="166"/>
      <c r="M168" s="166"/>
    </row>
    <row r="169" spans="12:13" x14ac:dyDescent="0.2">
      <c r="L169" s="166"/>
      <c r="M169" s="166"/>
    </row>
    <row r="170" spans="12:13" x14ac:dyDescent="0.2">
      <c r="L170" s="166"/>
      <c r="M170" s="166"/>
    </row>
    <row r="171" spans="12:13" x14ac:dyDescent="0.2">
      <c r="L171" s="166"/>
      <c r="M171" s="166"/>
    </row>
    <row r="172" spans="12:13" x14ac:dyDescent="0.2">
      <c r="L172" s="166"/>
      <c r="M172" s="166"/>
    </row>
    <row r="173" spans="12:13" x14ac:dyDescent="0.2">
      <c r="L173" s="166"/>
      <c r="M173" s="166"/>
    </row>
    <row r="174" spans="12:13" x14ac:dyDescent="0.2">
      <c r="L174" s="166"/>
      <c r="M174" s="166"/>
    </row>
    <row r="175" spans="12:13" x14ac:dyDescent="0.2">
      <c r="L175" s="166"/>
      <c r="M175" s="166"/>
    </row>
    <row r="176" spans="12:13" x14ac:dyDescent="0.2">
      <c r="L176" s="166"/>
      <c r="M176" s="166"/>
    </row>
    <row r="177" spans="12:13" x14ac:dyDescent="0.2">
      <c r="L177" s="166"/>
      <c r="M177" s="166"/>
    </row>
    <row r="178" spans="12:13" x14ac:dyDescent="0.2">
      <c r="L178" s="166"/>
      <c r="M178" s="166"/>
    </row>
    <row r="179" spans="12:13" x14ac:dyDescent="0.2">
      <c r="L179" s="166"/>
      <c r="M179" s="166"/>
    </row>
    <row r="180" spans="12:13" x14ac:dyDescent="0.2">
      <c r="L180" s="166"/>
      <c r="M180" s="166"/>
    </row>
    <row r="181" spans="12:13" x14ac:dyDescent="0.2">
      <c r="L181" s="166"/>
      <c r="M181" s="166"/>
    </row>
    <row r="182" spans="12:13" x14ac:dyDescent="0.2">
      <c r="L182" s="166"/>
      <c r="M182" s="166"/>
    </row>
    <row r="183" spans="12:13" x14ac:dyDescent="0.2">
      <c r="L183" s="166"/>
      <c r="M183" s="166"/>
    </row>
    <row r="184" spans="12:13" x14ac:dyDescent="0.2">
      <c r="L184" s="166"/>
      <c r="M184" s="166"/>
    </row>
    <row r="185" spans="12:13" x14ac:dyDescent="0.2">
      <c r="L185" s="166"/>
      <c r="M185" s="166"/>
    </row>
    <row r="186" spans="12:13" x14ac:dyDescent="0.2">
      <c r="L186" s="166"/>
      <c r="M186" s="166"/>
    </row>
    <row r="187" spans="12:13" x14ac:dyDescent="0.2">
      <c r="L187" s="166"/>
      <c r="M187" s="166"/>
    </row>
    <row r="188" spans="12:13" x14ac:dyDescent="0.2">
      <c r="L188" s="166"/>
      <c r="M188" s="166"/>
    </row>
    <row r="189" spans="12:13" x14ac:dyDescent="0.2">
      <c r="L189" s="166"/>
      <c r="M189" s="166"/>
    </row>
    <row r="190" spans="12:13" x14ac:dyDescent="0.2">
      <c r="L190" s="166"/>
      <c r="M190" s="166"/>
    </row>
    <row r="191" spans="12:13" x14ac:dyDescent="0.2">
      <c r="L191" s="166"/>
      <c r="M191" s="166"/>
    </row>
    <row r="192" spans="12:13" x14ac:dyDescent="0.2">
      <c r="L192" s="166"/>
      <c r="M192" s="166"/>
    </row>
    <row r="193" spans="12:13" x14ac:dyDescent="0.2">
      <c r="L193" s="166"/>
      <c r="M193" s="166"/>
    </row>
    <row r="194" spans="12:13" x14ac:dyDescent="0.2">
      <c r="L194" s="166"/>
      <c r="M194" s="166"/>
    </row>
    <row r="195" spans="12:13" x14ac:dyDescent="0.2">
      <c r="L195" s="166"/>
      <c r="M195" s="166"/>
    </row>
    <row r="196" spans="12:13" x14ac:dyDescent="0.2">
      <c r="L196" s="166"/>
      <c r="M196" s="166"/>
    </row>
    <row r="197" spans="12:13" x14ac:dyDescent="0.2">
      <c r="L197" s="166"/>
      <c r="M197" s="166"/>
    </row>
    <row r="198" spans="12:13" x14ac:dyDescent="0.2">
      <c r="L198" s="166"/>
      <c r="M198" s="166"/>
    </row>
    <row r="199" spans="12:13" x14ac:dyDescent="0.2">
      <c r="L199" s="166"/>
      <c r="M199" s="166"/>
    </row>
    <row r="200" spans="12:13" x14ac:dyDescent="0.2">
      <c r="L200" s="166"/>
      <c r="M200" s="166"/>
    </row>
    <row r="201" spans="12:13" x14ac:dyDescent="0.2">
      <c r="L201" s="166"/>
      <c r="M201" s="166"/>
    </row>
    <row r="202" spans="12:13" x14ac:dyDescent="0.2">
      <c r="L202" s="166"/>
      <c r="M202" s="166"/>
    </row>
    <row r="203" spans="12:13" x14ac:dyDescent="0.2">
      <c r="L203" s="166"/>
      <c r="M203" s="166"/>
    </row>
    <row r="204" spans="12:13" x14ac:dyDescent="0.2">
      <c r="L204" s="166"/>
      <c r="M204" s="166"/>
    </row>
    <row r="205" spans="12:13" x14ac:dyDescent="0.2">
      <c r="L205" s="166"/>
      <c r="M205" s="166"/>
    </row>
    <row r="206" spans="12:13" x14ac:dyDescent="0.2">
      <c r="L206" s="166"/>
      <c r="M206" s="166"/>
    </row>
    <row r="207" spans="12:13" x14ac:dyDescent="0.2">
      <c r="L207" s="166"/>
      <c r="M207" s="166"/>
    </row>
    <row r="208" spans="12:13" x14ac:dyDescent="0.2">
      <c r="L208" s="166"/>
      <c r="M208" s="166"/>
    </row>
    <row r="209" spans="12:13" x14ac:dyDescent="0.2">
      <c r="L209" s="166"/>
      <c r="M209" s="166"/>
    </row>
    <row r="210" spans="12:13" x14ac:dyDescent="0.2">
      <c r="L210" s="166"/>
      <c r="M210" s="166"/>
    </row>
    <row r="211" spans="12:13" x14ac:dyDescent="0.2">
      <c r="L211" s="166"/>
      <c r="M211" s="166"/>
    </row>
    <row r="212" spans="12:13" x14ac:dyDescent="0.2">
      <c r="L212" s="166"/>
      <c r="M212" s="166"/>
    </row>
    <row r="213" spans="12:13" x14ac:dyDescent="0.2">
      <c r="L213" s="166"/>
      <c r="M213" s="166"/>
    </row>
    <row r="214" spans="12:13" x14ac:dyDescent="0.2">
      <c r="L214" s="166"/>
      <c r="M214" s="166"/>
    </row>
    <row r="215" spans="12:13" x14ac:dyDescent="0.2">
      <c r="L215" s="166"/>
      <c r="M215" s="166"/>
    </row>
    <row r="216" spans="12:13" x14ac:dyDescent="0.2">
      <c r="L216" s="166"/>
      <c r="M216" s="166"/>
    </row>
    <row r="217" spans="12:13" x14ac:dyDescent="0.2">
      <c r="L217" s="166"/>
      <c r="M217" s="166"/>
    </row>
    <row r="218" spans="12:13" x14ac:dyDescent="0.2">
      <c r="L218" s="166"/>
      <c r="M218" s="166"/>
    </row>
    <row r="219" spans="12:13" x14ac:dyDescent="0.2">
      <c r="L219" s="166"/>
      <c r="M219" s="166"/>
    </row>
    <row r="220" spans="12:13" x14ac:dyDescent="0.2">
      <c r="L220" s="166"/>
      <c r="M220" s="166"/>
    </row>
    <row r="221" spans="12:13" x14ac:dyDescent="0.2">
      <c r="L221" s="166"/>
      <c r="M221" s="166"/>
    </row>
    <row r="222" spans="12:13" x14ac:dyDescent="0.2">
      <c r="L222" s="166"/>
      <c r="M222" s="166"/>
    </row>
    <row r="223" spans="12:13" x14ac:dyDescent="0.2">
      <c r="L223" s="166"/>
      <c r="M223" s="166"/>
    </row>
    <row r="224" spans="12:13" x14ac:dyDescent="0.2">
      <c r="L224" s="166"/>
      <c r="M224" s="166"/>
    </row>
    <row r="225" spans="12:13" x14ac:dyDescent="0.2">
      <c r="L225" s="166"/>
      <c r="M225" s="166"/>
    </row>
    <row r="226" spans="12:13" x14ac:dyDescent="0.2">
      <c r="L226" s="166"/>
      <c r="M226" s="166"/>
    </row>
    <row r="227" spans="12:13" x14ac:dyDescent="0.2">
      <c r="L227" s="166"/>
      <c r="M227" s="166"/>
    </row>
    <row r="228" spans="12:13" x14ac:dyDescent="0.2">
      <c r="L228" s="166"/>
      <c r="M228" s="166"/>
    </row>
    <row r="229" spans="12:13" x14ac:dyDescent="0.2">
      <c r="L229" s="166"/>
      <c r="M229" s="166"/>
    </row>
    <row r="230" spans="12:13" x14ac:dyDescent="0.2">
      <c r="L230" s="166"/>
      <c r="M230" s="166"/>
    </row>
    <row r="231" spans="12:13" x14ac:dyDescent="0.2">
      <c r="L231" s="166"/>
      <c r="M231" s="166"/>
    </row>
    <row r="232" spans="12:13" x14ac:dyDescent="0.2">
      <c r="L232" s="166"/>
      <c r="M232" s="166"/>
    </row>
    <row r="233" spans="12:13" x14ac:dyDescent="0.2">
      <c r="L233" s="166"/>
      <c r="M233" s="166"/>
    </row>
    <row r="234" spans="12:13" x14ac:dyDescent="0.2">
      <c r="L234" s="166"/>
      <c r="M234" s="166"/>
    </row>
    <row r="235" spans="12:13" x14ac:dyDescent="0.2">
      <c r="L235" s="166"/>
      <c r="M235" s="166"/>
    </row>
    <row r="236" spans="12:13" x14ac:dyDescent="0.2">
      <c r="L236" s="166"/>
      <c r="M236" s="166"/>
    </row>
    <row r="237" spans="12:13" x14ac:dyDescent="0.2">
      <c r="L237" s="166"/>
      <c r="M237" s="166"/>
    </row>
    <row r="238" spans="12:13" x14ac:dyDescent="0.2">
      <c r="L238" s="166"/>
      <c r="M238" s="166"/>
    </row>
    <row r="239" spans="12:13" x14ac:dyDescent="0.2">
      <c r="L239" s="166"/>
      <c r="M239" s="166"/>
    </row>
    <row r="240" spans="12:13" x14ac:dyDescent="0.2">
      <c r="L240" s="166"/>
      <c r="M240" s="166"/>
    </row>
    <row r="241" spans="12:13" x14ac:dyDescent="0.2">
      <c r="L241" s="166"/>
      <c r="M241" s="166"/>
    </row>
    <row r="242" spans="12:13" x14ac:dyDescent="0.2">
      <c r="L242" s="166"/>
      <c r="M242" s="166"/>
    </row>
    <row r="243" spans="12:13" x14ac:dyDescent="0.2">
      <c r="L243" s="166"/>
      <c r="M243" s="166"/>
    </row>
    <row r="244" spans="12:13" x14ac:dyDescent="0.2">
      <c r="L244" s="166"/>
      <c r="M244" s="166"/>
    </row>
    <row r="245" spans="12:13" x14ac:dyDescent="0.2">
      <c r="L245" s="166"/>
      <c r="M245" s="166"/>
    </row>
    <row r="246" spans="12:13" x14ac:dyDescent="0.2">
      <c r="L246" s="166"/>
      <c r="M246" s="166"/>
    </row>
    <row r="247" spans="12:13" x14ac:dyDescent="0.2">
      <c r="L247" s="166"/>
      <c r="M247" s="166"/>
    </row>
    <row r="248" spans="12:13" x14ac:dyDescent="0.2">
      <c r="L248" s="166"/>
      <c r="M248" s="166"/>
    </row>
    <row r="249" spans="12:13" x14ac:dyDescent="0.2">
      <c r="L249" s="166"/>
      <c r="M249" s="166"/>
    </row>
    <row r="250" spans="12:13" x14ac:dyDescent="0.2">
      <c r="L250" s="166"/>
      <c r="M250" s="166"/>
    </row>
    <row r="251" spans="12:13" x14ac:dyDescent="0.2">
      <c r="L251" s="166"/>
      <c r="M251" s="166"/>
    </row>
    <row r="252" spans="12:13" x14ac:dyDescent="0.2">
      <c r="L252" s="166"/>
      <c r="M252" s="166"/>
    </row>
    <row r="253" spans="12:13" x14ac:dyDescent="0.2">
      <c r="L253" s="166"/>
      <c r="M253" s="166"/>
    </row>
    <row r="254" spans="12:13" x14ac:dyDescent="0.2">
      <c r="L254" s="166"/>
      <c r="M254" s="166"/>
    </row>
    <row r="255" spans="12:13" x14ac:dyDescent="0.2">
      <c r="L255" s="166"/>
      <c r="M255" s="166"/>
    </row>
    <row r="256" spans="12:13" x14ac:dyDescent="0.2">
      <c r="L256" s="166"/>
      <c r="M256" s="166"/>
    </row>
    <row r="257" spans="12:13" x14ac:dyDescent="0.2">
      <c r="L257" s="166"/>
      <c r="M257" s="166"/>
    </row>
    <row r="258" spans="12:13" x14ac:dyDescent="0.2">
      <c r="L258" s="166"/>
      <c r="M258" s="166"/>
    </row>
    <row r="259" spans="12:13" x14ac:dyDescent="0.2">
      <c r="L259" s="166"/>
      <c r="M259" s="166"/>
    </row>
    <row r="260" spans="12:13" x14ac:dyDescent="0.2">
      <c r="L260" s="166"/>
      <c r="M260" s="166"/>
    </row>
    <row r="261" spans="12:13" x14ac:dyDescent="0.2">
      <c r="L261" s="166"/>
      <c r="M261" s="166"/>
    </row>
    <row r="262" spans="12:13" x14ac:dyDescent="0.2">
      <c r="L262" s="166"/>
      <c r="M262" s="166"/>
    </row>
    <row r="263" spans="12:13" x14ac:dyDescent="0.2">
      <c r="L263" s="166"/>
      <c r="M263" s="166"/>
    </row>
    <row r="264" spans="12:13" x14ac:dyDescent="0.2">
      <c r="L264" s="166"/>
      <c r="M264" s="166"/>
    </row>
    <row r="265" spans="12:13" x14ac:dyDescent="0.2">
      <c r="L265" s="166"/>
      <c r="M265" s="166"/>
    </row>
    <row r="266" spans="12:13" x14ac:dyDescent="0.2">
      <c r="L266" s="166"/>
      <c r="M266" s="166"/>
    </row>
    <row r="267" spans="12:13" x14ac:dyDescent="0.2">
      <c r="L267" s="166"/>
      <c r="M267" s="166"/>
    </row>
    <row r="268" spans="12:13" x14ac:dyDescent="0.2">
      <c r="L268" s="166"/>
      <c r="M268" s="166"/>
    </row>
    <row r="269" spans="12:13" x14ac:dyDescent="0.2">
      <c r="L269" s="166"/>
      <c r="M269" s="166"/>
    </row>
    <row r="270" spans="12:13" x14ac:dyDescent="0.2">
      <c r="L270" s="166"/>
      <c r="M270" s="166"/>
    </row>
    <row r="271" spans="12:13" x14ac:dyDescent="0.2">
      <c r="L271" s="166"/>
      <c r="M271" s="166"/>
    </row>
    <row r="272" spans="12:13" x14ac:dyDescent="0.2">
      <c r="L272" s="166"/>
      <c r="M272" s="166"/>
    </row>
    <row r="273" spans="12:13" x14ac:dyDescent="0.2">
      <c r="L273" s="166"/>
      <c r="M273" s="166"/>
    </row>
    <row r="274" spans="12:13" x14ac:dyDescent="0.2">
      <c r="L274" s="166"/>
      <c r="M274" s="166"/>
    </row>
    <row r="275" spans="12:13" x14ac:dyDescent="0.2">
      <c r="L275" s="166"/>
      <c r="M275" s="166"/>
    </row>
    <row r="276" spans="12:13" x14ac:dyDescent="0.2">
      <c r="L276" s="166"/>
      <c r="M276" s="166"/>
    </row>
    <row r="277" spans="12:13" x14ac:dyDescent="0.2">
      <c r="L277" s="166"/>
      <c r="M277" s="166"/>
    </row>
    <row r="278" spans="12:13" x14ac:dyDescent="0.2">
      <c r="L278" s="166"/>
      <c r="M278" s="166"/>
    </row>
    <row r="279" spans="12:13" x14ac:dyDescent="0.2">
      <c r="L279" s="166"/>
      <c r="M279" s="166"/>
    </row>
    <row r="280" spans="12:13" x14ac:dyDescent="0.2">
      <c r="L280" s="166"/>
      <c r="M280" s="166"/>
    </row>
    <row r="281" spans="12:13" x14ac:dyDescent="0.2">
      <c r="L281" s="166"/>
      <c r="M281" s="166"/>
    </row>
    <row r="282" spans="12:13" x14ac:dyDescent="0.2">
      <c r="L282" s="166"/>
      <c r="M282" s="166"/>
    </row>
    <row r="283" spans="12:13" x14ac:dyDescent="0.2">
      <c r="L283" s="166"/>
      <c r="M283" s="166"/>
    </row>
    <row r="284" spans="12:13" x14ac:dyDescent="0.2">
      <c r="L284" s="166"/>
      <c r="M284" s="166"/>
    </row>
    <row r="285" spans="12:13" x14ac:dyDescent="0.2">
      <c r="L285" s="166"/>
      <c r="M285" s="166"/>
    </row>
    <row r="286" spans="12:13" x14ac:dyDescent="0.2">
      <c r="L286" s="166"/>
      <c r="M286" s="166"/>
    </row>
    <row r="287" spans="12:13" x14ac:dyDescent="0.2">
      <c r="L287" s="166"/>
      <c r="M287" s="166"/>
    </row>
    <row r="288" spans="12:13" x14ac:dyDescent="0.2">
      <c r="L288" s="166"/>
      <c r="M288" s="166"/>
    </row>
    <row r="289" spans="12:13" x14ac:dyDescent="0.2">
      <c r="L289" s="166"/>
      <c r="M289" s="166"/>
    </row>
    <row r="290" spans="12:13" x14ac:dyDescent="0.2">
      <c r="L290" s="166"/>
      <c r="M290" s="166"/>
    </row>
    <row r="291" spans="12:13" x14ac:dyDescent="0.2">
      <c r="L291" s="166"/>
      <c r="M291" s="166"/>
    </row>
    <row r="292" spans="12:13" x14ac:dyDescent="0.2">
      <c r="L292" s="166"/>
      <c r="M292" s="166"/>
    </row>
    <row r="293" spans="12:13" x14ac:dyDescent="0.2">
      <c r="L293" s="166"/>
      <c r="M293" s="166"/>
    </row>
    <row r="294" spans="12:13" x14ac:dyDescent="0.2">
      <c r="L294" s="166"/>
      <c r="M294" s="166"/>
    </row>
    <row r="295" spans="12:13" x14ac:dyDescent="0.2">
      <c r="L295" s="166"/>
      <c r="M295" s="166"/>
    </row>
    <row r="296" spans="12:13" x14ac:dyDescent="0.2">
      <c r="L296" s="166"/>
      <c r="M296" s="166"/>
    </row>
    <row r="297" spans="12:13" x14ac:dyDescent="0.2">
      <c r="L297" s="166"/>
      <c r="M297" s="166"/>
    </row>
    <row r="298" spans="12:13" x14ac:dyDescent="0.2">
      <c r="L298" s="166"/>
      <c r="M298" s="166"/>
    </row>
    <row r="299" spans="12:13" x14ac:dyDescent="0.2">
      <c r="L299" s="166"/>
      <c r="M299" s="166"/>
    </row>
    <row r="300" spans="12:13" x14ac:dyDescent="0.2">
      <c r="L300" s="166"/>
      <c r="M300" s="166"/>
    </row>
    <row r="301" spans="12:13" x14ac:dyDescent="0.2">
      <c r="L301" s="166"/>
      <c r="M301" s="166"/>
    </row>
    <row r="302" spans="12:13" x14ac:dyDescent="0.2">
      <c r="L302" s="166"/>
      <c r="M302" s="166"/>
    </row>
    <row r="303" spans="12:13" x14ac:dyDescent="0.2">
      <c r="L303" s="166"/>
      <c r="M303" s="166"/>
    </row>
    <row r="304" spans="12:13" x14ac:dyDescent="0.2">
      <c r="L304" s="166"/>
      <c r="M304" s="166"/>
    </row>
    <row r="305" spans="12:13" x14ac:dyDescent="0.2">
      <c r="L305" s="166"/>
      <c r="M305" s="166"/>
    </row>
    <row r="306" spans="12:13" x14ac:dyDescent="0.2">
      <c r="L306" s="166"/>
      <c r="M306" s="166"/>
    </row>
    <row r="307" spans="12:13" x14ac:dyDescent="0.2">
      <c r="L307" s="166"/>
      <c r="M307" s="166"/>
    </row>
    <row r="308" spans="12:13" x14ac:dyDescent="0.2">
      <c r="L308" s="166"/>
      <c r="M308" s="166"/>
    </row>
    <row r="309" spans="12:13" x14ac:dyDescent="0.2">
      <c r="L309" s="166"/>
      <c r="M309" s="166"/>
    </row>
    <row r="310" spans="12:13" x14ac:dyDescent="0.2">
      <c r="L310" s="166"/>
      <c r="M310" s="166"/>
    </row>
    <row r="311" spans="12:13" x14ac:dyDescent="0.2">
      <c r="L311" s="166"/>
      <c r="M311" s="166"/>
    </row>
    <row r="312" spans="12:13" x14ac:dyDescent="0.2">
      <c r="L312" s="166"/>
      <c r="M312" s="166"/>
    </row>
    <row r="313" spans="12:13" x14ac:dyDescent="0.2">
      <c r="L313" s="166"/>
      <c r="M313" s="166"/>
    </row>
    <row r="314" spans="12:13" x14ac:dyDescent="0.2">
      <c r="L314" s="166"/>
      <c r="M314" s="166"/>
    </row>
    <row r="315" spans="12:13" x14ac:dyDescent="0.2">
      <c r="L315" s="166"/>
      <c r="M315" s="166"/>
    </row>
    <row r="316" spans="12:13" x14ac:dyDescent="0.2">
      <c r="L316" s="166"/>
      <c r="M316" s="166"/>
    </row>
    <row r="317" spans="12:13" x14ac:dyDescent="0.2">
      <c r="L317" s="166"/>
      <c r="M317" s="166"/>
    </row>
    <row r="318" spans="12:13" x14ac:dyDescent="0.2">
      <c r="L318" s="166"/>
      <c r="M318" s="166"/>
    </row>
    <row r="319" spans="12:13" x14ac:dyDescent="0.2">
      <c r="L319" s="166"/>
      <c r="M319" s="166"/>
    </row>
    <row r="320" spans="12:13" x14ac:dyDescent="0.2">
      <c r="L320" s="166"/>
      <c r="M320" s="166"/>
    </row>
    <row r="321" spans="12:13" x14ac:dyDescent="0.2">
      <c r="L321" s="166"/>
      <c r="M321" s="166"/>
    </row>
    <row r="322" spans="12:13" x14ac:dyDescent="0.2">
      <c r="L322" s="166"/>
      <c r="M322" s="166"/>
    </row>
    <row r="323" spans="12:13" x14ac:dyDescent="0.2">
      <c r="L323" s="166"/>
      <c r="M323" s="166"/>
    </row>
    <row r="324" spans="12:13" x14ac:dyDescent="0.2">
      <c r="L324" s="166"/>
      <c r="M324" s="166"/>
    </row>
    <row r="325" spans="12:13" x14ac:dyDescent="0.2">
      <c r="L325" s="166"/>
      <c r="M325" s="166"/>
    </row>
    <row r="326" spans="12:13" x14ac:dyDescent="0.2">
      <c r="L326" s="166"/>
      <c r="M326" s="166"/>
    </row>
    <row r="327" spans="12:13" x14ac:dyDescent="0.2">
      <c r="L327" s="166"/>
      <c r="M327" s="166"/>
    </row>
    <row r="328" spans="12:13" x14ac:dyDescent="0.2">
      <c r="L328" s="166"/>
      <c r="M328" s="166"/>
    </row>
    <row r="329" spans="12:13" x14ac:dyDescent="0.2">
      <c r="L329" s="166"/>
      <c r="M329" s="166"/>
    </row>
    <row r="330" spans="12:13" x14ac:dyDescent="0.2">
      <c r="L330" s="166"/>
      <c r="M330" s="166"/>
    </row>
    <row r="331" spans="12:13" x14ac:dyDescent="0.2">
      <c r="L331" s="166"/>
      <c r="M331" s="166"/>
    </row>
    <row r="332" spans="12:13" x14ac:dyDescent="0.2">
      <c r="L332" s="166"/>
      <c r="M332" s="166"/>
    </row>
    <row r="333" spans="12:13" x14ac:dyDescent="0.2">
      <c r="L333" s="166"/>
      <c r="M333" s="166"/>
    </row>
    <row r="334" spans="12:13" x14ac:dyDescent="0.2">
      <c r="L334" s="166"/>
      <c r="M334" s="166"/>
    </row>
    <row r="335" spans="12:13" x14ac:dyDescent="0.2">
      <c r="L335" s="166"/>
      <c r="M335" s="166"/>
    </row>
    <row r="336" spans="12:13" x14ac:dyDescent="0.2">
      <c r="L336" s="166"/>
      <c r="M336" s="166"/>
    </row>
    <row r="337" spans="12:13" x14ac:dyDescent="0.2">
      <c r="L337" s="166"/>
      <c r="M337" s="166"/>
    </row>
    <row r="338" spans="12:13" x14ac:dyDescent="0.2">
      <c r="L338" s="166"/>
      <c r="M338" s="166"/>
    </row>
    <row r="339" spans="12:13" x14ac:dyDescent="0.2">
      <c r="L339" s="166"/>
      <c r="M339" s="166"/>
    </row>
    <row r="340" spans="12:13" x14ac:dyDescent="0.2">
      <c r="L340" s="166"/>
      <c r="M340" s="166"/>
    </row>
    <row r="341" spans="12:13" x14ac:dyDescent="0.2">
      <c r="L341" s="166"/>
      <c r="M341" s="166"/>
    </row>
    <row r="342" spans="12:13" x14ac:dyDescent="0.2">
      <c r="L342" s="166"/>
      <c r="M342" s="166"/>
    </row>
    <row r="343" spans="12:13" x14ac:dyDescent="0.2">
      <c r="L343" s="166"/>
      <c r="M343" s="166"/>
    </row>
    <row r="344" spans="12:13" x14ac:dyDescent="0.2">
      <c r="L344" s="166"/>
      <c r="M344" s="166"/>
    </row>
    <row r="345" spans="12:13" x14ac:dyDescent="0.2">
      <c r="L345" s="166"/>
      <c r="M345" s="166"/>
    </row>
    <row r="346" spans="12:13" x14ac:dyDescent="0.2">
      <c r="L346" s="166"/>
      <c r="M346" s="166"/>
    </row>
    <row r="347" spans="12:13" x14ac:dyDescent="0.2">
      <c r="L347" s="166"/>
      <c r="M347" s="166"/>
    </row>
    <row r="348" spans="12:13" x14ac:dyDescent="0.2">
      <c r="L348" s="166"/>
      <c r="M348" s="166"/>
    </row>
    <row r="349" spans="12:13" x14ac:dyDescent="0.2">
      <c r="L349" s="166"/>
      <c r="M349" s="166"/>
    </row>
    <row r="350" spans="12:13" x14ac:dyDescent="0.2">
      <c r="L350" s="166"/>
      <c r="M350" s="166"/>
    </row>
    <row r="351" spans="12:13" x14ac:dyDescent="0.2">
      <c r="L351" s="166"/>
      <c r="M351" s="166"/>
    </row>
    <row r="352" spans="12:13" x14ac:dyDescent="0.2">
      <c r="L352" s="166"/>
      <c r="M352" s="166"/>
    </row>
    <row r="353" spans="12:13" x14ac:dyDescent="0.2">
      <c r="L353" s="166"/>
      <c r="M353" s="166"/>
    </row>
    <row r="354" spans="12:13" x14ac:dyDescent="0.2">
      <c r="L354" s="166"/>
      <c r="M354" s="166"/>
    </row>
    <row r="355" spans="12:13" x14ac:dyDescent="0.2">
      <c r="L355" s="166"/>
      <c r="M355" s="166"/>
    </row>
    <row r="356" spans="12:13" x14ac:dyDescent="0.2">
      <c r="L356" s="166"/>
      <c r="M356" s="166"/>
    </row>
    <row r="357" spans="12:13" x14ac:dyDescent="0.2">
      <c r="L357" s="166"/>
      <c r="M357" s="166"/>
    </row>
    <row r="358" spans="12:13" x14ac:dyDescent="0.2">
      <c r="L358" s="166"/>
      <c r="M358" s="166"/>
    </row>
    <row r="359" spans="12:13" x14ac:dyDescent="0.2">
      <c r="L359" s="166"/>
      <c r="M359" s="166"/>
    </row>
    <row r="360" spans="12:13" x14ac:dyDescent="0.2">
      <c r="L360" s="166"/>
      <c r="M360" s="166"/>
    </row>
    <row r="361" spans="12:13" x14ac:dyDescent="0.2">
      <c r="L361" s="166"/>
      <c r="M361" s="166"/>
    </row>
    <row r="362" spans="12:13" x14ac:dyDescent="0.2">
      <c r="L362" s="166"/>
      <c r="M362" s="166"/>
    </row>
    <row r="363" spans="12:13" x14ac:dyDescent="0.2">
      <c r="L363" s="166"/>
      <c r="M363" s="166"/>
    </row>
    <row r="364" spans="12:13" x14ac:dyDescent="0.2">
      <c r="L364" s="166"/>
      <c r="M364" s="166"/>
    </row>
    <row r="365" spans="12:13" x14ac:dyDescent="0.2">
      <c r="L365" s="166"/>
      <c r="M365" s="166"/>
    </row>
    <row r="366" spans="12:13" x14ac:dyDescent="0.2">
      <c r="L366" s="166"/>
      <c r="M366" s="166"/>
    </row>
    <row r="367" spans="12:13" x14ac:dyDescent="0.2">
      <c r="L367" s="166"/>
      <c r="M367" s="166"/>
    </row>
    <row r="368" spans="12:13" x14ac:dyDescent="0.2">
      <c r="L368" s="166"/>
      <c r="M368" s="166"/>
    </row>
    <row r="369" spans="12:13" x14ac:dyDescent="0.2">
      <c r="L369" s="166"/>
      <c r="M369" s="166"/>
    </row>
    <row r="370" spans="12:13" x14ac:dyDescent="0.2">
      <c r="L370" s="166"/>
      <c r="M370" s="166"/>
    </row>
    <row r="371" spans="12:13" x14ac:dyDescent="0.2">
      <c r="L371" s="166"/>
      <c r="M371" s="166"/>
    </row>
    <row r="372" spans="12:13" x14ac:dyDescent="0.2">
      <c r="L372" s="166"/>
      <c r="M372" s="166"/>
    </row>
    <row r="373" spans="12:13" x14ac:dyDescent="0.2">
      <c r="L373" s="166"/>
      <c r="M373" s="166"/>
    </row>
    <row r="374" spans="12:13" x14ac:dyDescent="0.2">
      <c r="L374" s="166"/>
      <c r="M374" s="166"/>
    </row>
    <row r="375" spans="12:13" x14ac:dyDescent="0.2">
      <c r="L375" s="166"/>
      <c r="M375" s="166"/>
    </row>
    <row r="376" spans="12:13" x14ac:dyDescent="0.2">
      <c r="L376" s="166"/>
      <c r="M376" s="166"/>
    </row>
    <row r="377" spans="12:13" x14ac:dyDescent="0.2">
      <c r="L377" s="166"/>
      <c r="M377" s="166"/>
    </row>
    <row r="378" spans="12:13" x14ac:dyDescent="0.2">
      <c r="L378" s="166"/>
      <c r="M378" s="166"/>
    </row>
    <row r="379" spans="12:13" x14ac:dyDescent="0.2">
      <c r="L379" s="166"/>
      <c r="M379" s="166"/>
    </row>
    <row r="380" spans="12:13" x14ac:dyDescent="0.2">
      <c r="L380" s="166"/>
      <c r="M380" s="166"/>
    </row>
    <row r="381" spans="12:13" x14ac:dyDescent="0.2">
      <c r="L381" s="166"/>
      <c r="M381" s="166"/>
    </row>
    <row r="382" spans="12:13" x14ac:dyDescent="0.2">
      <c r="L382" s="166"/>
      <c r="M382" s="166"/>
    </row>
    <row r="383" spans="12:13" x14ac:dyDescent="0.2">
      <c r="L383" s="166"/>
      <c r="M383" s="166"/>
    </row>
    <row r="384" spans="12:13" x14ac:dyDescent="0.2">
      <c r="L384" s="166"/>
      <c r="M384" s="166"/>
    </row>
    <row r="385" spans="12:13" x14ac:dyDescent="0.2">
      <c r="L385" s="166"/>
      <c r="M385" s="166"/>
    </row>
    <row r="386" spans="12:13" x14ac:dyDescent="0.2">
      <c r="L386" s="166"/>
      <c r="M386" s="166"/>
    </row>
    <row r="387" spans="12:13" x14ac:dyDescent="0.2">
      <c r="L387" s="166"/>
      <c r="M387" s="166"/>
    </row>
    <row r="388" spans="12:13" x14ac:dyDescent="0.2">
      <c r="L388" s="166"/>
      <c r="M388" s="166"/>
    </row>
    <row r="389" spans="12:13" x14ac:dyDescent="0.2">
      <c r="L389" s="166"/>
      <c r="M389" s="166"/>
    </row>
    <row r="390" spans="12:13" x14ac:dyDescent="0.2">
      <c r="L390" s="166"/>
      <c r="M390" s="166"/>
    </row>
    <row r="391" spans="12:13" x14ac:dyDescent="0.2">
      <c r="L391" s="166"/>
      <c r="M391" s="166"/>
    </row>
    <row r="392" spans="12:13" x14ac:dyDescent="0.2">
      <c r="L392" s="166"/>
      <c r="M392" s="166"/>
    </row>
    <row r="393" spans="12:13" x14ac:dyDescent="0.2">
      <c r="L393" s="166"/>
      <c r="M393" s="166"/>
    </row>
    <row r="394" spans="12:13" x14ac:dyDescent="0.2">
      <c r="L394" s="166"/>
      <c r="M394" s="166"/>
    </row>
    <row r="395" spans="12:13" x14ac:dyDescent="0.2">
      <c r="L395" s="166"/>
      <c r="M395" s="166"/>
    </row>
    <row r="396" spans="12:13" x14ac:dyDescent="0.2">
      <c r="L396" s="166"/>
      <c r="M396" s="166"/>
    </row>
    <row r="397" spans="12:13" x14ac:dyDescent="0.2">
      <c r="L397" s="166"/>
      <c r="M397" s="166"/>
    </row>
    <row r="398" spans="12:13" x14ac:dyDescent="0.2">
      <c r="L398" s="166"/>
      <c r="M398" s="166"/>
    </row>
    <row r="399" spans="12:13" x14ac:dyDescent="0.2">
      <c r="L399" s="166"/>
      <c r="M399" s="166"/>
    </row>
    <row r="400" spans="12:13" x14ac:dyDescent="0.2">
      <c r="L400" s="166"/>
      <c r="M400" s="166"/>
    </row>
    <row r="401" spans="12:13" x14ac:dyDescent="0.2">
      <c r="L401" s="166"/>
      <c r="M401" s="166"/>
    </row>
    <row r="402" spans="12:13" x14ac:dyDescent="0.2">
      <c r="L402" s="166"/>
      <c r="M402" s="166"/>
    </row>
    <row r="403" spans="12:13" x14ac:dyDescent="0.2">
      <c r="L403" s="166"/>
      <c r="M403" s="166"/>
    </row>
    <row r="404" spans="12:13" x14ac:dyDescent="0.2">
      <c r="L404" s="166"/>
      <c r="M404" s="166"/>
    </row>
    <row r="405" spans="12:13" x14ac:dyDescent="0.2">
      <c r="L405" s="166"/>
      <c r="M405" s="166"/>
    </row>
    <row r="406" spans="12:13" x14ac:dyDescent="0.2">
      <c r="L406" s="166"/>
      <c r="M406" s="166"/>
    </row>
    <row r="407" spans="12:13" x14ac:dyDescent="0.2">
      <c r="L407" s="166"/>
      <c r="M407" s="166"/>
    </row>
    <row r="408" spans="12:13" x14ac:dyDescent="0.2">
      <c r="L408" s="166"/>
      <c r="M408" s="166"/>
    </row>
    <row r="409" spans="12:13" x14ac:dyDescent="0.2">
      <c r="L409" s="166"/>
      <c r="M409" s="166"/>
    </row>
    <row r="410" spans="12:13" x14ac:dyDescent="0.2">
      <c r="L410" s="166"/>
      <c r="M410" s="166"/>
    </row>
    <row r="411" spans="12:13" x14ac:dyDescent="0.2">
      <c r="L411" s="166"/>
      <c r="M411" s="166"/>
    </row>
    <row r="412" spans="12:13" x14ac:dyDescent="0.2">
      <c r="L412" s="166"/>
      <c r="M412" s="166"/>
    </row>
    <row r="413" spans="12:13" x14ac:dyDescent="0.2">
      <c r="L413" s="166"/>
      <c r="M413" s="166"/>
    </row>
    <row r="414" spans="12:13" x14ac:dyDescent="0.2">
      <c r="L414" s="166"/>
      <c r="M414" s="166"/>
    </row>
    <row r="415" spans="12:13" x14ac:dyDescent="0.2">
      <c r="L415" s="166"/>
      <c r="M415" s="166"/>
    </row>
    <row r="416" spans="12:13" x14ac:dyDescent="0.2">
      <c r="L416" s="166"/>
      <c r="M416" s="166"/>
    </row>
    <row r="417" spans="12:13" x14ac:dyDescent="0.2">
      <c r="L417" s="166"/>
      <c r="M417" s="166"/>
    </row>
    <row r="418" spans="12:13" x14ac:dyDescent="0.2">
      <c r="L418" s="166"/>
      <c r="M418" s="166"/>
    </row>
    <row r="419" spans="12:13" x14ac:dyDescent="0.2">
      <c r="L419" s="166"/>
      <c r="M419" s="166"/>
    </row>
    <row r="420" spans="12:13" x14ac:dyDescent="0.2">
      <c r="L420" s="166"/>
      <c r="M420" s="166"/>
    </row>
    <row r="421" spans="12:13" x14ac:dyDescent="0.2">
      <c r="L421" s="166"/>
      <c r="M421" s="166"/>
    </row>
    <row r="422" spans="12:13" x14ac:dyDescent="0.2">
      <c r="L422" s="166"/>
      <c r="M422" s="166"/>
    </row>
    <row r="423" spans="12:13" x14ac:dyDescent="0.2">
      <c r="L423" s="166"/>
      <c r="M423" s="166"/>
    </row>
    <row r="424" spans="12:13" x14ac:dyDescent="0.2">
      <c r="L424" s="166"/>
      <c r="M424" s="166"/>
    </row>
    <row r="425" spans="12:13" x14ac:dyDescent="0.2">
      <c r="L425" s="166"/>
      <c r="M425" s="166"/>
    </row>
    <row r="426" spans="12:13" x14ac:dyDescent="0.2">
      <c r="L426" s="166"/>
      <c r="M426" s="166"/>
    </row>
    <row r="427" spans="12:13" x14ac:dyDescent="0.2">
      <c r="L427" s="166"/>
      <c r="M427" s="166"/>
    </row>
    <row r="428" spans="12:13" x14ac:dyDescent="0.2">
      <c r="L428" s="166"/>
      <c r="M428" s="166"/>
    </row>
    <row r="429" spans="12:13" x14ac:dyDescent="0.2">
      <c r="L429" s="166"/>
      <c r="M429" s="166"/>
    </row>
    <row r="430" spans="12:13" x14ac:dyDescent="0.2">
      <c r="L430" s="166"/>
      <c r="M430" s="166"/>
    </row>
    <row r="431" spans="12:13" x14ac:dyDescent="0.2">
      <c r="L431" s="166"/>
      <c r="M431" s="166"/>
    </row>
    <row r="432" spans="12:13" x14ac:dyDescent="0.2">
      <c r="L432" s="166"/>
      <c r="M432" s="166"/>
    </row>
    <row r="433" spans="12:13" x14ac:dyDescent="0.2">
      <c r="L433" s="166"/>
      <c r="M433" s="166"/>
    </row>
    <row r="434" spans="12:13" x14ac:dyDescent="0.2">
      <c r="L434" s="166"/>
      <c r="M434" s="166"/>
    </row>
    <row r="435" spans="12:13" x14ac:dyDescent="0.2">
      <c r="L435" s="166"/>
      <c r="M435" s="166"/>
    </row>
    <row r="436" spans="12:13" x14ac:dyDescent="0.2">
      <c r="L436" s="166"/>
      <c r="M436" s="166"/>
    </row>
    <row r="437" spans="12:13" x14ac:dyDescent="0.2">
      <c r="L437" s="166"/>
      <c r="M437" s="166"/>
    </row>
    <row r="438" spans="12:13" x14ac:dyDescent="0.2">
      <c r="L438" s="166"/>
      <c r="M438" s="166"/>
    </row>
    <row r="439" spans="12:13" x14ac:dyDescent="0.2">
      <c r="L439" s="166"/>
      <c r="M439" s="166"/>
    </row>
    <row r="440" spans="12:13" x14ac:dyDescent="0.2">
      <c r="L440" s="166"/>
      <c r="M440" s="166"/>
    </row>
    <row r="441" spans="12:13" x14ac:dyDescent="0.2">
      <c r="L441" s="166"/>
      <c r="M441" s="166"/>
    </row>
    <row r="442" spans="12:13" x14ac:dyDescent="0.2">
      <c r="L442" s="166"/>
      <c r="M442" s="166"/>
    </row>
    <row r="443" spans="12:13" x14ac:dyDescent="0.2">
      <c r="L443" s="166"/>
      <c r="M443" s="166"/>
    </row>
    <row r="444" spans="12:13" x14ac:dyDescent="0.2">
      <c r="L444" s="166"/>
      <c r="M444" s="166"/>
    </row>
    <row r="445" spans="12:13" x14ac:dyDescent="0.2">
      <c r="L445" s="166"/>
      <c r="M445" s="166"/>
    </row>
    <row r="446" spans="12:13" x14ac:dyDescent="0.2">
      <c r="L446" s="166"/>
      <c r="M446" s="166"/>
    </row>
    <row r="447" spans="12:13" x14ac:dyDescent="0.2">
      <c r="L447" s="166"/>
      <c r="M447" s="166"/>
    </row>
    <row r="448" spans="12:13" x14ac:dyDescent="0.2">
      <c r="L448" s="166"/>
      <c r="M448" s="166"/>
    </row>
    <row r="449" spans="12:13" x14ac:dyDescent="0.2">
      <c r="L449" s="166"/>
      <c r="M449" s="166"/>
    </row>
    <row r="450" spans="12:13" x14ac:dyDescent="0.2">
      <c r="L450" s="166"/>
      <c r="M450" s="166"/>
    </row>
    <row r="451" spans="12:13" x14ac:dyDescent="0.2">
      <c r="L451" s="166"/>
      <c r="M451" s="166"/>
    </row>
    <row r="452" spans="12:13" x14ac:dyDescent="0.2">
      <c r="L452" s="166"/>
      <c r="M452" s="166"/>
    </row>
    <row r="453" spans="12:13" x14ac:dyDescent="0.2">
      <c r="L453" s="166"/>
      <c r="M453" s="166"/>
    </row>
    <row r="454" spans="12:13" x14ac:dyDescent="0.2">
      <c r="L454" s="166"/>
      <c r="M454" s="166"/>
    </row>
    <row r="455" spans="12:13" x14ac:dyDescent="0.2">
      <c r="L455" s="166"/>
      <c r="M455" s="166"/>
    </row>
    <row r="456" spans="12:13" x14ac:dyDescent="0.2">
      <c r="L456" s="166"/>
      <c r="M456" s="166"/>
    </row>
    <row r="457" spans="12:13" x14ac:dyDescent="0.2">
      <c r="L457" s="166"/>
      <c r="M457" s="166"/>
    </row>
    <row r="458" spans="12:13" x14ac:dyDescent="0.2">
      <c r="L458" s="166"/>
      <c r="M458" s="166"/>
    </row>
    <row r="459" spans="12:13" x14ac:dyDescent="0.2">
      <c r="L459" s="166"/>
      <c r="M459" s="166"/>
    </row>
    <row r="460" spans="12:13" x14ac:dyDescent="0.2">
      <c r="L460" s="166"/>
      <c r="M460" s="166"/>
    </row>
    <row r="461" spans="12:13" x14ac:dyDescent="0.2">
      <c r="L461" s="166"/>
      <c r="M461" s="166"/>
    </row>
    <row r="462" spans="12:13" x14ac:dyDescent="0.2">
      <c r="L462" s="166"/>
      <c r="M462" s="166"/>
    </row>
    <row r="463" spans="12:13" x14ac:dyDescent="0.2">
      <c r="L463" s="166"/>
      <c r="M463" s="166"/>
    </row>
    <row r="464" spans="12:13" x14ac:dyDescent="0.2">
      <c r="L464" s="166"/>
      <c r="M464" s="166"/>
    </row>
    <row r="465" spans="12:13" x14ac:dyDescent="0.2">
      <c r="L465" s="166"/>
      <c r="M465" s="166"/>
    </row>
    <row r="466" spans="12:13" x14ac:dyDescent="0.2">
      <c r="L466" s="166"/>
      <c r="M466" s="166"/>
    </row>
    <row r="467" spans="12:13" x14ac:dyDescent="0.2">
      <c r="L467" s="166"/>
      <c r="M467" s="166"/>
    </row>
    <row r="468" spans="12:13" x14ac:dyDescent="0.2">
      <c r="L468" s="166"/>
      <c r="M468" s="166"/>
    </row>
    <row r="469" spans="12:13" x14ac:dyDescent="0.2">
      <c r="L469" s="166"/>
      <c r="M469" s="166"/>
    </row>
    <row r="470" spans="12:13" x14ac:dyDescent="0.2">
      <c r="L470" s="166"/>
      <c r="M470" s="166"/>
    </row>
    <row r="471" spans="12:13" x14ac:dyDescent="0.2">
      <c r="L471" s="166"/>
      <c r="M471" s="166"/>
    </row>
    <row r="472" spans="12:13" x14ac:dyDescent="0.2">
      <c r="L472" s="166"/>
      <c r="M472" s="166"/>
    </row>
    <row r="473" spans="12:13" x14ac:dyDescent="0.2">
      <c r="L473" s="166"/>
      <c r="M473" s="166"/>
    </row>
    <row r="474" spans="12:13" x14ac:dyDescent="0.2">
      <c r="L474" s="166"/>
      <c r="M474" s="166"/>
    </row>
    <row r="475" spans="12:13" x14ac:dyDescent="0.2">
      <c r="L475" s="166"/>
      <c r="M475" s="166"/>
    </row>
    <row r="476" spans="12:13" x14ac:dyDescent="0.2">
      <c r="L476" s="166"/>
      <c r="M476" s="166"/>
    </row>
    <row r="477" spans="12:13" x14ac:dyDescent="0.2">
      <c r="L477" s="166"/>
      <c r="M477" s="166"/>
    </row>
    <row r="478" spans="12:13" x14ac:dyDescent="0.2">
      <c r="L478" s="166"/>
      <c r="M478" s="166"/>
    </row>
    <row r="479" spans="12:13" x14ac:dyDescent="0.2">
      <c r="L479" s="166"/>
      <c r="M479" s="166"/>
    </row>
    <row r="480" spans="12:13" x14ac:dyDescent="0.2">
      <c r="L480" s="166"/>
      <c r="M480" s="166"/>
    </row>
    <row r="481" spans="12:13" x14ac:dyDescent="0.2">
      <c r="L481" s="166"/>
      <c r="M481" s="166"/>
    </row>
    <row r="482" spans="12:13" x14ac:dyDescent="0.2">
      <c r="L482" s="166"/>
      <c r="M482" s="166"/>
    </row>
    <row r="483" spans="12:13" x14ac:dyDescent="0.2">
      <c r="L483" s="166"/>
      <c r="M483" s="166"/>
    </row>
    <row r="484" spans="12:13" x14ac:dyDescent="0.2">
      <c r="L484" s="166"/>
      <c r="M484" s="166"/>
    </row>
    <row r="485" spans="12:13" x14ac:dyDescent="0.2">
      <c r="L485" s="166"/>
      <c r="M485" s="166"/>
    </row>
    <row r="486" spans="12:13" x14ac:dyDescent="0.2">
      <c r="L486" s="166"/>
      <c r="M486" s="166"/>
    </row>
    <row r="487" spans="12:13" x14ac:dyDescent="0.2">
      <c r="L487" s="166"/>
      <c r="M487" s="166"/>
    </row>
    <row r="488" spans="12:13" x14ac:dyDescent="0.2">
      <c r="L488" s="166"/>
      <c r="M488" s="166"/>
    </row>
    <row r="489" spans="12:13" x14ac:dyDescent="0.2">
      <c r="L489" s="166"/>
      <c r="M489" s="166"/>
    </row>
    <row r="490" spans="12:13" x14ac:dyDescent="0.2">
      <c r="L490" s="166"/>
      <c r="M490" s="166"/>
    </row>
    <row r="491" spans="12:13" x14ac:dyDescent="0.2">
      <c r="L491" s="166"/>
      <c r="M491" s="166"/>
    </row>
    <row r="492" spans="12:13" x14ac:dyDescent="0.2">
      <c r="L492" s="166"/>
      <c r="M492" s="166"/>
    </row>
    <row r="493" spans="12:13" x14ac:dyDescent="0.2">
      <c r="L493" s="166"/>
      <c r="M493" s="166"/>
    </row>
    <row r="494" spans="12:13" x14ac:dyDescent="0.2">
      <c r="L494" s="166"/>
      <c r="M494" s="166"/>
    </row>
    <row r="495" spans="12:13" x14ac:dyDescent="0.2">
      <c r="L495" s="166"/>
      <c r="M495" s="166"/>
    </row>
    <row r="496" spans="12:13" x14ac:dyDescent="0.2">
      <c r="L496" s="166"/>
      <c r="M496" s="166"/>
    </row>
    <row r="497" spans="12:13" x14ac:dyDescent="0.2">
      <c r="L497" s="166"/>
      <c r="M497" s="166"/>
    </row>
    <row r="498" spans="12:13" x14ac:dyDescent="0.2">
      <c r="L498" s="166"/>
      <c r="M498" s="166"/>
    </row>
    <row r="499" spans="12:13" x14ac:dyDescent="0.2">
      <c r="L499" s="166"/>
      <c r="M499" s="166"/>
    </row>
    <row r="500" spans="12:13" x14ac:dyDescent="0.2">
      <c r="L500" s="166"/>
      <c r="M500" s="166"/>
    </row>
    <row r="501" spans="12:13" x14ac:dyDescent="0.2">
      <c r="L501" s="166"/>
      <c r="M501" s="166"/>
    </row>
    <row r="502" spans="12:13" x14ac:dyDescent="0.2">
      <c r="L502" s="166"/>
      <c r="M502" s="166"/>
    </row>
    <row r="503" spans="12:13" x14ac:dyDescent="0.2">
      <c r="L503" s="166"/>
      <c r="M503" s="166"/>
    </row>
    <row r="504" spans="12:13" x14ac:dyDescent="0.2">
      <c r="L504" s="166"/>
      <c r="M504" s="166"/>
    </row>
    <row r="505" spans="12:13" x14ac:dyDescent="0.2">
      <c r="L505" s="166"/>
      <c r="M505" s="166"/>
    </row>
    <row r="506" spans="12:13" x14ac:dyDescent="0.2">
      <c r="L506" s="166"/>
      <c r="M506" s="166"/>
    </row>
    <row r="507" spans="12:13" x14ac:dyDescent="0.2">
      <c r="L507" s="166"/>
      <c r="M507" s="166"/>
    </row>
    <row r="508" spans="12:13" x14ac:dyDescent="0.2">
      <c r="L508" s="166"/>
      <c r="M508" s="166"/>
    </row>
    <row r="509" spans="12:13" x14ac:dyDescent="0.2">
      <c r="L509" s="166"/>
      <c r="M509" s="166"/>
    </row>
    <row r="510" spans="12:13" x14ac:dyDescent="0.2">
      <c r="L510" s="166"/>
      <c r="M510" s="166"/>
    </row>
    <row r="511" spans="12:13" x14ac:dyDescent="0.2">
      <c r="L511" s="166"/>
      <c r="M511" s="166"/>
    </row>
    <row r="512" spans="12:13" x14ac:dyDescent="0.2">
      <c r="L512" s="166"/>
      <c r="M512" s="166"/>
    </row>
    <row r="513" spans="12:13" x14ac:dyDescent="0.2">
      <c r="L513" s="166"/>
      <c r="M513" s="166"/>
    </row>
    <row r="514" spans="12:13" x14ac:dyDescent="0.2">
      <c r="L514" s="166"/>
      <c r="M514" s="166"/>
    </row>
    <row r="515" spans="12:13" x14ac:dyDescent="0.2">
      <c r="L515" s="166"/>
      <c r="M515" s="166"/>
    </row>
    <row r="516" spans="12:13" x14ac:dyDescent="0.2">
      <c r="L516" s="166"/>
      <c r="M516" s="166"/>
    </row>
    <row r="517" spans="12:13" x14ac:dyDescent="0.2">
      <c r="L517" s="166"/>
      <c r="M517" s="166"/>
    </row>
    <row r="518" spans="12:13" x14ac:dyDescent="0.2">
      <c r="L518" s="166"/>
      <c r="M518" s="166"/>
    </row>
    <row r="519" spans="12:13" x14ac:dyDescent="0.2">
      <c r="L519" s="166"/>
      <c r="M519" s="166"/>
    </row>
    <row r="520" spans="12:13" x14ac:dyDescent="0.2">
      <c r="L520" s="166"/>
      <c r="M520" s="166"/>
    </row>
    <row r="521" spans="12:13" x14ac:dyDescent="0.2">
      <c r="L521" s="166"/>
      <c r="M521" s="166"/>
    </row>
    <row r="522" spans="12:13" x14ac:dyDescent="0.2">
      <c r="L522" s="166"/>
      <c r="M522" s="166"/>
    </row>
    <row r="523" spans="12:13" x14ac:dyDescent="0.2">
      <c r="L523" s="166"/>
      <c r="M523" s="166"/>
    </row>
  </sheetData>
  <mergeCells count="19">
    <mergeCell ref="R6:U6"/>
    <mergeCell ref="A5:W5"/>
    <mergeCell ref="V6:V7"/>
    <mergeCell ref="A4:W4"/>
    <mergeCell ref="A13:L13"/>
    <mergeCell ref="A12:M12"/>
    <mergeCell ref="W6:W7"/>
    <mergeCell ref="Q6:Q7"/>
    <mergeCell ref="P6:P7"/>
    <mergeCell ref="O6:O7"/>
    <mergeCell ref="N6:N7"/>
    <mergeCell ref="M6:M7"/>
    <mergeCell ref="L6:L7"/>
    <mergeCell ref="K6:K7"/>
    <mergeCell ref="J6:J7"/>
    <mergeCell ref="I6:I7"/>
    <mergeCell ref="H6:H7"/>
    <mergeCell ref="B6:B7"/>
    <mergeCell ref="A6:A7"/>
  </mergeCells>
  <phoneticPr fontId="2" type="noConversion"/>
  <pageMargins left="0.78740157480314965" right="0.78740157480314965" top="0.6692913385826772" bottom="0.86614173228346458" header="0.27559055118110237" footer="0.39370078740157483"/>
  <pageSetup paperSize="9" scale="52" firstPageNumber="15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 enableFormatConditionsCalculation="0">
    <tabColor indexed="10"/>
    <pageSetUpPr fitToPage="1"/>
  </sheetPr>
  <dimension ref="A1:BL326"/>
  <sheetViews>
    <sheetView tabSelected="1" zoomScale="75" zoomScaleNormal="75" zoomScaleSheetLayoutView="100" workbookViewId="0">
      <selection activeCell="I27" sqref="I27"/>
    </sheetView>
  </sheetViews>
  <sheetFormatPr defaultColWidth="9.140625" defaultRowHeight="12.75" outlineLevelCol="1" x14ac:dyDescent="0.2"/>
  <cols>
    <col min="1" max="2" width="3.7109375" style="116" customWidth="1"/>
    <col min="3" max="3" width="14.28515625" style="116" hidden="1" customWidth="1" outlineLevel="1"/>
    <col min="4" max="4" width="8.42578125" style="116" hidden="1" customWidth="1" outlineLevel="1"/>
    <col min="5" max="5" width="7.42578125" style="116" hidden="1" customWidth="1" outlineLevel="1"/>
    <col min="6" max="6" width="45.42578125" style="116" customWidth="1" collapsed="1"/>
    <col min="7" max="7" width="50.42578125" style="116" customWidth="1"/>
    <col min="8" max="8" width="7.85546875" style="116" customWidth="1"/>
    <col min="9" max="9" width="10.7109375" style="116" customWidth="1"/>
    <col min="10" max="10" width="10.7109375" style="136" customWidth="1"/>
    <col min="11" max="11" width="11" style="131" customWidth="1"/>
    <col min="12" max="12" width="12.7109375" style="131" customWidth="1"/>
    <col min="13" max="13" width="10.7109375" style="116" customWidth="1"/>
    <col min="14" max="14" width="11.28515625" style="116" customWidth="1"/>
    <col min="15" max="16" width="10.7109375" style="116" customWidth="1"/>
    <col min="17" max="17" width="18.140625" style="116" customWidth="1"/>
    <col min="18" max="16384" width="9.140625" style="116"/>
  </cols>
  <sheetData>
    <row r="1" spans="1:64" ht="18" customHeight="1" x14ac:dyDescent="0.25">
      <c r="A1" s="110" t="s">
        <v>65</v>
      </c>
      <c r="B1" s="111"/>
      <c r="C1" s="111"/>
      <c r="D1" s="111"/>
      <c r="E1" s="111"/>
      <c r="F1" s="111"/>
      <c r="G1" s="111"/>
      <c r="H1" s="111"/>
      <c r="I1" s="111"/>
      <c r="J1" s="114"/>
      <c r="K1" s="115"/>
      <c r="L1" s="115"/>
      <c r="M1" s="111"/>
      <c r="N1" s="111"/>
      <c r="O1" s="111"/>
      <c r="P1" s="111"/>
      <c r="Q1" s="111"/>
    </row>
    <row r="2" spans="1:64" s="118" customFormat="1" ht="15" customHeight="1" x14ac:dyDescent="0.2">
      <c r="A2" s="112" t="s">
        <v>9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  <c r="AM2" s="117"/>
      <c r="AN2" s="117"/>
      <c r="AO2" s="117"/>
      <c r="AP2" s="117"/>
      <c r="AQ2" s="117"/>
      <c r="AR2" s="117"/>
      <c r="AS2" s="117"/>
      <c r="AT2" s="117"/>
      <c r="AU2" s="117"/>
      <c r="AV2" s="117"/>
      <c r="AW2" s="117"/>
      <c r="AX2" s="117"/>
      <c r="AY2" s="117"/>
      <c r="AZ2" s="117"/>
      <c r="BA2" s="117"/>
      <c r="BB2" s="117"/>
      <c r="BC2" s="117"/>
      <c r="BD2" s="117"/>
      <c r="BE2" s="117"/>
      <c r="BF2" s="117"/>
      <c r="BG2" s="117"/>
      <c r="BH2" s="117"/>
      <c r="BI2" s="117"/>
      <c r="BJ2" s="117"/>
      <c r="BK2" s="117"/>
      <c r="BL2" s="117"/>
    </row>
    <row r="3" spans="1:64" s="118" customFormat="1" ht="19.5" customHeight="1" x14ac:dyDescent="0.25">
      <c r="A3" s="112"/>
      <c r="B3" s="112"/>
      <c r="C3" s="112"/>
      <c r="D3" s="112"/>
      <c r="E3" s="112"/>
      <c r="F3" s="112" t="s">
        <v>10</v>
      </c>
      <c r="G3" s="113" t="s">
        <v>11</v>
      </c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  <c r="AM3" s="117"/>
      <c r="AN3" s="117"/>
      <c r="AO3" s="117"/>
      <c r="AP3" s="117"/>
      <c r="AQ3" s="117"/>
      <c r="AR3" s="117"/>
      <c r="AS3" s="117"/>
      <c r="AT3" s="117"/>
      <c r="AU3" s="117"/>
      <c r="AV3" s="117"/>
      <c r="AW3" s="117"/>
      <c r="AX3" s="117"/>
      <c r="AY3" s="117"/>
      <c r="AZ3" s="117"/>
      <c r="BA3" s="117"/>
      <c r="BB3" s="117"/>
      <c r="BC3" s="117"/>
      <c r="BD3" s="117"/>
      <c r="BE3" s="117"/>
      <c r="BF3" s="117"/>
      <c r="BG3" s="117"/>
      <c r="BH3" s="117"/>
      <c r="BI3" s="117"/>
      <c r="BJ3" s="117"/>
      <c r="BK3" s="117"/>
      <c r="BL3" s="117"/>
    </row>
    <row r="4" spans="1:64" s="118" customFormat="1" ht="14.25" x14ac:dyDescent="0.2">
      <c r="A4" s="112"/>
      <c r="B4" s="112"/>
      <c r="C4" s="112"/>
      <c r="D4" s="112"/>
      <c r="E4" s="112"/>
      <c r="F4" s="112" t="s">
        <v>12</v>
      </c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  <c r="AM4" s="117"/>
      <c r="AN4" s="117"/>
      <c r="AO4" s="117"/>
      <c r="AP4" s="117"/>
      <c r="AQ4" s="117"/>
      <c r="AR4" s="117"/>
      <c r="AS4" s="117"/>
      <c r="AT4" s="117"/>
      <c r="AU4" s="117"/>
      <c r="AV4" s="117"/>
      <c r="AW4" s="117"/>
      <c r="AX4" s="117"/>
      <c r="AY4" s="117"/>
      <c r="AZ4" s="117"/>
      <c r="BA4" s="117"/>
      <c r="BB4" s="117"/>
      <c r="BC4" s="117"/>
      <c r="BD4" s="117"/>
      <c r="BE4" s="117"/>
      <c r="BF4" s="117"/>
      <c r="BG4" s="117"/>
      <c r="BH4" s="117"/>
      <c r="BI4" s="117"/>
      <c r="BJ4" s="117"/>
      <c r="BK4" s="117"/>
      <c r="BL4" s="117"/>
    </row>
    <row r="5" spans="1:64" s="118" customFormat="1" ht="12.75" customHeight="1" thickBot="1" x14ac:dyDescent="0.25">
      <c r="A5" s="112"/>
      <c r="B5" s="112"/>
      <c r="C5" s="112"/>
      <c r="D5" s="112"/>
      <c r="E5" s="112"/>
      <c r="F5" s="120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9" t="s">
        <v>13</v>
      </c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  <c r="AM5" s="117"/>
      <c r="AN5" s="117"/>
      <c r="AO5" s="117"/>
      <c r="AP5" s="117"/>
      <c r="AQ5" s="117"/>
      <c r="AR5" s="117"/>
      <c r="AS5" s="117"/>
      <c r="AT5" s="117"/>
      <c r="AU5" s="117"/>
      <c r="AV5" s="117"/>
      <c r="AW5" s="117"/>
      <c r="AX5" s="117"/>
      <c r="AY5" s="117"/>
      <c r="AZ5" s="117"/>
      <c r="BA5" s="117"/>
      <c r="BB5" s="117"/>
      <c r="BC5" s="117"/>
      <c r="BD5" s="117"/>
      <c r="BE5" s="117"/>
      <c r="BF5" s="117"/>
      <c r="BG5" s="117"/>
      <c r="BH5" s="117"/>
      <c r="BI5" s="117"/>
      <c r="BJ5" s="117"/>
      <c r="BK5" s="117"/>
      <c r="BL5" s="117"/>
    </row>
    <row r="6" spans="1:64" s="106" customFormat="1" ht="27" customHeight="1" thickBot="1" x14ac:dyDescent="0.25">
      <c r="A6" s="635" t="s">
        <v>77</v>
      </c>
      <c r="B6" s="636"/>
      <c r="C6" s="636"/>
      <c r="D6" s="636"/>
      <c r="E6" s="636"/>
      <c r="F6" s="637"/>
      <c r="G6" s="636"/>
      <c r="H6" s="636"/>
      <c r="I6" s="636"/>
      <c r="J6" s="3"/>
      <c r="K6" s="4"/>
      <c r="L6" s="4"/>
      <c r="M6" s="5"/>
      <c r="N6" s="5"/>
      <c r="O6" s="6"/>
      <c r="P6" s="6"/>
      <c r="Q6" s="297"/>
      <c r="R6" s="121"/>
    </row>
    <row r="7" spans="1:64" s="106" customFormat="1" ht="27" customHeight="1" thickBot="1" x14ac:dyDescent="0.25">
      <c r="A7" s="638" t="s">
        <v>70</v>
      </c>
      <c r="B7" s="639"/>
      <c r="C7" s="639"/>
      <c r="D7" s="639"/>
      <c r="E7" s="639"/>
      <c r="F7" s="640"/>
      <c r="G7" s="122"/>
      <c r="H7" s="122"/>
      <c r="I7" s="122"/>
      <c r="J7" s="122"/>
      <c r="K7" s="75"/>
      <c r="L7" s="75"/>
      <c r="M7" s="122"/>
      <c r="N7" s="122"/>
      <c r="O7" s="123"/>
      <c r="P7" s="123"/>
      <c r="Q7" s="124"/>
      <c r="R7" s="121"/>
    </row>
    <row r="8" spans="1:64" s="109" customFormat="1" ht="27" customHeight="1" thickBot="1" x14ac:dyDescent="0.25">
      <c r="A8" s="629" t="s">
        <v>37</v>
      </c>
      <c r="B8" s="629" t="s">
        <v>59</v>
      </c>
      <c r="C8" s="641" t="s">
        <v>4</v>
      </c>
      <c r="D8" s="641" t="s">
        <v>2</v>
      </c>
      <c r="E8" s="641" t="s">
        <v>5</v>
      </c>
      <c r="F8" s="552" t="s">
        <v>16</v>
      </c>
      <c r="G8" s="552" t="s">
        <v>17</v>
      </c>
      <c r="H8" s="633" t="s">
        <v>18</v>
      </c>
      <c r="I8" s="562" t="s">
        <v>19</v>
      </c>
      <c r="J8" s="554" t="s">
        <v>20</v>
      </c>
      <c r="K8" s="553" t="s">
        <v>21</v>
      </c>
      <c r="L8" s="554" t="s">
        <v>86</v>
      </c>
      <c r="M8" s="630" t="s">
        <v>80</v>
      </c>
      <c r="N8" s="631"/>
      <c r="O8" s="632"/>
      <c r="P8" s="551" t="s">
        <v>171</v>
      </c>
      <c r="Q8" s="551" t="s">
        <v>172</v>
      </c>
      <c r="R8" s="107"/>
      <c r="S8" s="107"/>
    </row>
    <row r="9" spans="1:64" s="109" customFormat="1" ht="51.75" customHeight="1" thickBot="1" x14ac:dyDescent="0.25">
      <c r="A9" s="629"/>
      <c r="B9" s="629"/>
      <c r="C9" s="642"/>
      <c r="D9" s="642"/>
      <c r="E9" s="642"/>
      <c r="F9" s="552"/>
      <c r="G9" s="552"/>
      <c r="H9" s="633"/>
      <c r="I9" s="601"/>
      <c r="J9" s="594"/>
      <c r="K9" s="553"/>
      <c r="L9" s="634"/>
      <c r="M9" s="104" t="s">
        <v>32</v>
      </c>
      <c r="N9" s="104" t="s">
        <v>57</v>
      </c>
      <c r="O9" s="104" t="s">
        <v>58</v>
      </c>
      <c r="P9" s="552"/>
      <c r="Q9" s="552"/>
      <c r="R9" s="107"/>
      <c r="S9" s="107"/>
    </row>
    <row r="10" spans="1:64" s="73" customFormat="1" ht="26.25" customHeight="1" thickBot="1" x14ac:dyDescent="0.25">
      <c r="A10" s="627" t="s">
        <v>99</v>
      </c>
      <c r="B10" s="628"/>
      <c r="C10" s="628"/>
      <c r="D10" s="628"/>
      <c r="E10" s="628"/>
      <c r="F10" s="628"/>
      <c r="G10" s="265"/>
      <c r="H10" s="265"/>
      <c r="I10" s="265"/>
      <c r="J10" s="34"/>
      <c r="K10" s="42"/>
      <c r="L10" s="42"/>
      <c r="M10" s="43"/>
      <c r="N10" s="43"/>
      <c r="O10" s="43"/>
      <c r="P10" s="43"/>
      <c r="Q10" s="298"/>
    </row>
    <row r="11" spans="1:64" s="73" customFormat="1" ht="45" customHeight="1" thickBot="1" x14ac:dyDescent="0.25">
      <c r="A11" s="476">
        <v>1</v>
      </c>
      <c r="B11" s="453" t="s">
        <v>87</v>
      </c>
      <c r="C11" s="378">
        <v>60005100786</v>
      </c>
      <c r="D11" s="453">
        <v>3522</v>
      </c>
      <c r="E11" s="453">
        <v>6121</v>
      </c>
      <c r="F11" s="454" t="s">
        <v>185</v>
      </c>
      <c r="G11" s="455" t="s">
        <v>186</v>
      </c>
      <c r="H11" s="456" t="s">
        <v>29</v>
      </c>
      <c r="I11" s="457" t="s">
        <v>23</v>
      </c>
      <c r="J11" s="458">
        <v>2400</v>
      </c>
      <c r="K11" s="532">
        <v>2012</v>
      </c>
      <c r="L11" s="459">
        <v>0</v>
      </c>
      <c r="M11" s="460">
        <f>N11+O11</f>
        <v>2400</v>
      </c>
      <c r="N11" s="461"/>
      <c r="O11" s="472">
        <v>2400</v>
      </c>
      <c r="P11" s="472">
        <v>1400</v>
      </c>
      <c r="Q11" s="470" t="s">
        <v>187</v>
      </c>
    </row>
    <row r="12" spans="1:64" s="73" customFormat="1" ht="26.25" customHeight="1" thickBot="1" x14ac:dyDescent="0.25">
      <c r="A12" s="627" t="s">
        <v>24</v>
      </c>
      <c r="B12" s="628"/>
      <c r="C12" s="628"/>
      <c r="D12" s="628"/>
      <c r="E12" s="628"/>
      <c r="F12" s="628"/>
      <c r="G12" s="366"/>
      <c r="H12" s="265"/>
      <c r="I12" s="265"/>
      <c r="J12" s="76"/>
      <c r="K12" s="75"/>
      <c r="L12" s="75"/>
      <c r="M12" s="76"/>
      <c r="N12" s="76"/>
      <c r="O12" s="473"/>
      <c r="P12" s="474"/>
      <c r="Q12" s="471"/>
    </row>
    <row r="13" spans="1:64" s="73" customFormat="1" ht="31.5" customHeight="1" thickBot="1" x14ac:dyDescent="0.25">
      <c r="A13" s="462">
        <v>2</v>
      </c>
      <c r="B13" s="463" t="s">
        <v>64</v>
      </c>
      <c r="C13" s="378">
        <v>60005100787</v>
      </c>
      <c r="D13" s="463">
        <v>3522</v>
      </c>
      <c r="E13" s="463">
        <v>6121</v>
      </c>
      <c r="F13" s="454" t="s">
        <v>100</v>
      </c>
      <c r="G13" s="464" t="s">
        <v>101</v>
      </c>
      <c r="H13" s="465" t="s">
        <v>97</v>
      </c>
      <c r="I13" s="466" t="s">
        <v>98</v>
      </c>
      <c r="J13" s="467">
        <v>16026</v>
      </c>
      <c r="K13" s="532" t="s">
        <v>199</v>
      </c>
      <c r="L13" s="459">
        <v>0</v>
      </c>
      <c r="M13" s="468">
        <f>N13+O13</f>
        <v>14626</v>
      </c>
      <c r="N13" s="469"/>
      <c r="O13" s="475">
        <v>14626</v>
      </c>
      <c r="P13" s="475">
        <v>-1400</v>
      </c>
      <c r="Q13" s="470" t="s">
        <v>188</v>
      </c>
    </row>
    <row r="14" spans="1:64" s="73" customFormat="1" ht="26.25" customHeight="1" thickBot="1" x14ac:dyDescent="0.25">
      <c r="A14" s="125" t="s">
        <v>78</v>
      </c>
      <c r="B14" s="266"/>
      <c r="C14" s="266"/>
      <c r="D14" s="266"/>
      <c r="E14" s="266"/>
      <c r="F14" s="267"/>
      <c r="G14" s="266"/>
      <c r="H14" s="267"/>
      <c r="I14" s="126"/>
      <c r="J14" s="82">
        <f>SUM(J10:J13)</f>
        <v>18426</v>
      </c>
      <c r="K14" s="82"/>
      <c r="L14" s="76">
        <v>0</v>
      </c>
      <c r="M14" s="127">
        <f>SUM(M10:M13)</f>
        <v>17026</v>
      </c>
      <c r="N14" s="127">
        <f>SUM(N10:N13)</f>
        <v>0</v>
      </c>
      <c r="O14" s="127">
        <f>SUM(O10:O13)</f>
        <v>17026</v>
      </c>
      <c r="P14" s="210">
        <f>SUM(P11:P13)</f>
        <v>0</v>
      </c>
      <c r="Q14" s="210"/>
    </row>
    <row r="15" spans="1:64" ht="14.25" x14ac:dyDescent="0.2">
      <c r="A15" s="128"/>
      <c r="F15" s="129"/>
      <c r="J15" s="130"/>
      <c r="M15" s="132"/>
      <c r="N15" s="133"/>
      <c r="O15" s="130"/>
      <c r="P15" s="130"/>
    </row>
    <row r="16" spans="1:64" ht="14.25" x14ac:dyDescent="0.2">
      <c r="A16" s="128"/>
      <c r="J16" s="130"/>
      <c r="M16" s="134"/>
      <c r="N16" s="130"/>
    </row>
    <row r="17" spans="1:16" ht="14.25" x14ac:dyDescent="0.2">
      <c r="A17" s="128"/>
      <c r="F17" s="130"/>
      <c r="J17" s="130"/>
      <c r="M17" s="134"/>
      <c r="N17" s="130"/>
    </row>
    <row r="18" spans="1:16" ht="15.75" x14ac:dyDescent="0.2">
      <c r="A18" s="128"/>
      <c r="F18" s="130"/>
      <c r="J18" s="130"/>
      <c r="M18" s="134"/>
      <c r="N18" s="130"/>
      <c r="O18" s="49"/>
      <c r="P18" s="49"/>
    </row>
    <row r="19" spans="1:16" ht="14.25" x14ac:dyDescent="0.2">
      <c r="A19" s="128"/>
      <c r="F19" s="130"/>
      <c r="J19" s="130"/>
      <c r="M19" s="134"/>
      <c r="N19" s="130"/>
    </row>
    <row r="20" spans="1:16" x14ac:dyDescent="0.2">
      <c r="F20" s="130"/>
      <c r="J20" s="130"/>
      <c r="K20" s="116"/>
      <c r="L20" s="116"/>
      <c r="M20" s="134"/>
      <c r="N20" s="130"/>
    </row>
    <row r="21" spans="1:16" x14ac:dyDescent="0.2">
      <c r="F21" s="108"/>
      <c r="G21" s="108"/>
      <c r="H21" s="108"/>
      <c r="I21" s="108"/>
      <c r="J21" s="108"/>
      <c r="K21" s="108"/>
      <c r="L21" s="108"/>
      <c r="M21" s="135"/>
      <c r="N21" s="108"/>
      <c r="O21" s="108"/>
      <c r="P21" s="108"/>
    </row>
    <row r="22" spans="1:16" x14ac:dyDescent="0.2">
      <c r="M22" s="137"/>
    </row>
    <row r="23" spans="1:16" x14ac:dyDescent="0.2">
      <c r="M23" s="137"/>
    </row>
    <row r="24" spans="1:16" x14ac:dyDescent="0.2">
      <c r="M24" s="137"/>
    </row>
    <row r="25" spans="1:16" x14ac:dyDescent="0.2">
      <c r="J25" s="116"/>
      <c r="M25" s="137"/>
    </row>
    <row r="26" spans="1:16" x14ac:dyDescent="0.2">
      <c r="A26" s="130"/>
      <c r="F26" s="133"/>
      <c r="G26" s="130"/>
      <c r="J26" s="116"/>
      <c r="M26" s="137"/>
    </row>
    <row r="27" spans="1:16" x14ac:dyDescent="0.2">
      <c r="J27" s="116"/>
      <c r="M27" s="137"/>
    </row>
    <row r="28" spans="1:16" x14ac:dyDescent="0.2">
      <c r="A28" s="130"/>
      <c r="F28" s="130"/>
      <c r="J28" s="116"/>
    </row>
    <row r="29" spans="1:16" x14ac:dyDescent="0.2">
      <c r="J29" s="116"/>
    </row>
    <row r="30" spans="1:16" x14ac:dyDescent="0.2">
      <c r="A30" s="130"/>
      <c r="F30" s="130"/>
      <c r="J30" s="116"/>
    </row>
    <row r="31" spans="1:16" x14ac:dyDescent="0.2">
      <c r="J31" s="116"/>
    </row>
    <row r="32" spans="1:16" x14ac:dyDescent="0.2">
      <c r="J32" s="116"/>
    </row>
    <row r="33" spans="10:10" x14ac:dyDescent="0.2">
      <c r="J33" s="116"/>
    </row>
    <row r="34" spans="10:10" x14ac:dyDescent="0.2">
      <c r="J34" s="116"/>
    </row>
    <row r="35" spans="10:10" x14ac:dyDescent="0.2">
      <c r="J35" s="116"/>
    </row>
    <row r="36" spans="10:10" x14ac:dyDescent="0.2">
      <c r="J36" s="116"/>
    </row>
    <row r="37" spans="10:10" x14ac:dyDescent="0.2">
      <c r="J37" s="116"/>
    </row>
    <row r="38" spans="10:10" x14ac:dyDescent="0.2">
      <c r="J38" s="116"/>
    </row>
    <row r="39" spans="10:10" x14ac:dyDescent="0.2">
      <c r="J39" s="116"/>
    </row>
    <row r="40" spans="10:10" x14ac:dyDescent="0.2">
      <c r="J40" s="116"/>
    </row>
    <row r="41" spans="10:10" x14ac:dyDescent="0.2">
      <c r="J41" s="116"/>
    </row>
    <row r="42" spans="10:10" x14ac:dyDescent="0.2">
      <c r="J42" s="116"/>
    </row>
    <row r="43" spans="10:10" x14ac:dyDescent="0.2">
      <c r="J43" s="116"/>
    </row>
    <row r="44" spans="10:10" x14ac:dyDescent="0.2">
      <c r="J44" s="116"/>
    </row>
    <row r="45" spans="10:10" x14ac:dyDescent="0.2">
      <c r="J45" s="116"/>
    </row>
    <row r="46" spans="10:10" x14ac:dyDescent="0.2">
      <c r="J46" s="116"/>
    </row>
    <row r="47" spans="10:10" x14ac:dyDescent="0.2">
      <c r="J47" s="116"/>
    </row>
    <row r="48" spans="10:10" x14ac:dyDescent="0.2">
      <c r="J48" s="116"/>
    </row>
    <row r="49" spans="10:10" x14ac:dyDescent="0.2">
      <c r="J49" s="116"/>
    </row>
    <row r="50" spans="10:10" x14ac:dyDescent="0.2">
      <c r="J50" s="116"/>
    </row>
    <row r="51" spans="10:10" x14ac:dyDescent="0.2">
      <c r="J51" s="116"/>
    </row>
    <row r="52" spans="10:10" x14ac:dyDescent="0.2">
      <c r="J52" s="116"/>
    </row>
    <row r="53" spans="10:10" x14ac:dyDescent="0.2">
      <c r="J53" s="116"/>
    </row>
    <row r="54" spans="10:10" x14ac:dyDescent="0.2">
      <c r="J54" s="116"/>
    </row>
    <row r="55" spans="10:10" x14ac:dyDescent="0.2">
      <c r="J55" s="116"/>
    </row>
    <row r="56" spans="10:10" x14ac:dyDescent="0.2">
      <c r="J56" s="116"/>
    </row>
    <row r="57" spans="10:10" x14ac:dyDescent="0.2">
      <c r="J57" s="116"/>
    </row>
    <row r="58" spans="10:10" x14ac:dyDescent="0.2">
      <c r="J58" s="116"/>
    </row>
    <row r="59" spans="10:10" x14ac:dyDescent="0.2">
      <c r="J59" s="116"/>
    </row>
    <row r="60" spans="10:10" x14ac:dyDescent="0.2">
      <c r="J60" s="116"/>
    </row>
    <row r="61" spans="10:10" x14ac:dyDescent="0.2">
      <c r="J61" s="116"/>
    </row>
    <row r="62" spans="10:10" x14ac:dyDescent="0.2">
      <c r="J62" s="116"/>
    </row>
    <row r="63" spans="10:10" x14ac:dyDescent="0.2">
      <c r="J63" s="116"/>
    </row>
    <row r="64" spans="10:10" x14ac:dyDescent="0.2">
      <c r="J64" s="116"/>
    </row>
    <row r="65" spans="10:10" x14ac:dyDescent="0.2">
      <c r="J65" s="116"/>
    </row>
    <row r="66" spans="10:10" x14ac:dyDescent="0.2">
      <c r="J66" s="116"/>
    </row>
    <row r="67" spans="10:10" x14ac:dyDescent="0.2">
      <c r="J67" s="116"/>
    </row>
    <row r="68" spans="10:10" x14ac:dyDescent="0.2">
      <c r="J68" s="116"/>
    </row>
    <row r="69" spans="10:10" x14ac:dyDescent="0.2">
      <c r="J69" s="116"/>
    </row>
    <row r="70" spans="10:10" x14ac:dyDescent="0.2">
      <c r="J70" s="116"/>
    </row>
    <row r="71" spans="10:10" x14ac:dyDescent="0.2">
      <c r="J71" s="116"/>
    </row>
    <row r="72" spans="10:10" x14ac:dyDescent="0.2">
      <c r="J72" s="116"/>
    </row>
    <row r="73" spans="10:10" x14ac:dyDescent="0.2">
      <c r="J73" s="116"/>
    </row>
    <row r="74" spans="10:10" x14ac:dyDescent="0.2">
      <c r="J74" s="116"/>
    </row>
    <row r="75" spans="10:10" x14ac:dyDescent="0.2">
      <c r="J75" s="116"/>
    </row>
    <row r="76" spans="10:10" x14ac:dyDescent="0.2">
      <c r="J76" s="116"/>
    </row>
    <row r="77" spans="10:10" x14ac:dyDescent="0.2">
      <c r="J77" s="116"/>
    </row>
    <row r="78" spans="10:10" x14ac:dyDescent="0.2">
      <c r="J78" s="116"/>
    </row>
    <row r="79" spans="10:10" x14ac:dyDescent="0.2">
      <c r="J79" s="116"/>
    </row>
    <row r="80" spans="10:10" x14ac:dyDescent="0.2">
      <c r="J80" s="116"/>
    </row>
    <row r="81" spans="10:10" x14ac:dyDescent="0.2">
      <c r="J81" s="116"/>
    </row>
    <row r="82" spans="10:10" x14ac:dyDescent="0.2">
      <c r="J82" s="116"/>
    </row>
    <row r="83" spans="10:10" x14ac:dyDescent="0.2">
      <c r="J83" s="116"/>
    </row>
    <row r="84" spans="10:10" x14ac:dyDescent="0.2">
      <c r="J84" s="116"/>
    </row>
    <row r="85" spans="10:10" x14ac:dyDescent="0.2">
      <c r="J85" s="116"/>
    </row>
    <row r="86" spans="10:10" x14ac:dyDescent="0.2">
      <c r="J86" s="116"/>
    </row>
    <row r="87" spans="10:10" x14ac:dyDescent="0.2">
      <c r="J87" s="116"/>
    </row>
    <row r="88" spans="10:10" x14ac:dyDescent="0.2">
      <c r="J88" s="116"/>
    </row>
    <row r="89" spans="10:10" x14ac:dyDescent="0.2">
      <c r="J89" s="116"/>
    </row>
    <row r="90" spans="10:10" x14ac:dyDescent="0.2">
      <c r="J90" s="116"/>
    </row>
    <row r="91" spans="10:10" x14ac:dyDescent="0.2">
      <c r="J91" s="116"/>
    </row>
    <row r="92" spans="10:10" x14ac:dyDescent="0.2">
      <c r="J92" s="116"/>
    </row>
    <row r="93" spans="10:10" x14ac:dyDescent="0.2">
      <c r="J93" s="116"/>
    </row>
    <row r="94" spans="10:10" x14ac:dyDescent="0.2">
      <c r="J94" s="116"/>
    </row>
    <row r="95" spans="10:10" x14ac:dyDescent="0.2">
      <c r="J95" s="116"/>
    </row>
    <row r="96" spans="10:10" x14ac:dyDescent="0.2">
      <c r="J96" s="116"/>
    </row>
    <row r="97" spans="10:10" x14ac:dyDescent="0.2">
      <c r="J97" s="116"/>
    </row>
    <row r="98" spans="10:10" x14ac:dyDescent="0.2">
      <c r="J98" s="116"/>
    </row>
    <row r="99" spans="10:10" x14ac:dyDescent="0.2">
      <c r="J99" s="116"/>
    </row>
    <row r="100" spans="10:10" x14ac:dyDescent="0.2">
      <c r="J100" s="116"/>
    </row>
    <row r="101" spans="10:10" x14ac:dyDescent="0.2">
      <c r="J101" s="116"/>
    </row>
    <row r="102" spans="10:10" x14ac:dyDescent="0.2">
      <c r="J102" s="116"/>
    </row>
    <row r="103" spans="10:10" x14ac:dyDescent="0.2">
      <c r="J103" s="116"/>
    </row>
    <row r="104" spans="10:10" x14ac:dyDescent="0.2">
      <c r="J104" s="116"/>
    </row>
    <row r="105" spans="10:10" x14ac:dyDescent="0.2">
      <c r="J105" s="116"/>
    </row>
    <row r="106" spans="10:10" x14ac:dyDescent="0.2">
      <c r="J106" s="116"/>
    </row>
    <row r="107" spans="10:10" x14ac:dyDescent="0.2">
      <c r="J107" s="116"/>
    </row>
    <row r="108" spans="10:10" x14ac:dyDescent="0.2">
      <c r="J108" s="116"/>
    </row>
    <row r="109" spans="10:10" x14ac:dyDescent="0.2">
      <c r="J109" s="116"/>
    </row>
    <row r="110" spans="10:10" x14ac:dyDescent="0.2">
      <c r="J110" s="116"/>
    </row>
    <row r="111" spans="10:10" x14ac:dyDescent="0.2">
      <c r="J111" s="116"/>
    </row>
    <row r="112" spans="10:10" x14ac:dyDescent="0.2">
      <c r="J112" s="116"/>
    </row>
    <row r="113" spans="10:10" x14ac:dyDescent="0.2">
      <c r="J113" s="116"/>
    </row>
    <row r="114" spans="10:10" x14ac:dyDescent="0.2">
      <c r="J114" s="116"/>
    </row>
    <row r="115" spans="10:10" x14ac:dyDescent="0.2">
      <c r="J115" s="116"/>
    </row>
    <row r="116" spans="10:10" x14ac:dyDescent="0.2">
      <c r="J116" s="116"/>
    </row>
    <row r="117" spans="10:10" x14ac:dyDescent="0.2">
      <c r="J117" s="116"/>
    </row>
    <row r="118" spans="10:10" x14ac:dyDescent="0.2">
      <c r="J118" s="116"/>
    </row>
    <row r="119" spans="10:10" x14ac:dyDescent="0.2">
      <c r="J119" s="116"/>
    </row>
    <row r="120" spans="10:10" x14ac:dyDescent="0.2">
      <c r="J120" s="116"/>
    </row>
    <row r="121" spans="10:10" x14ac:dyDescent="0.2">
      <c r="J121" s="116"/>
    </row>
    <row r="122" spans="10:10" x14ac:dyDescent="0.2">
      <c r="J122" s="116"/>
    </row>
    <row r="123" spans="10:10" x14ac:dyDescent="0.2">
      <c r="J123" s="116"/>
    </row>
    <row r="124" spans="10:10" x14ac:dyDescent="0.2">
      <c r="J124" s="116"/>
    </row>
    <row r="125" spans="10:10" x14ac:dyDescent="0.2">
      <c r="J125" s="116"/>
    </row>
    <row r="126" spans="10:10" x14ac:dyDescent="0.2">
      <c r="J126" s="116"/>
    </row>
    <row r="127" spans="10:10" x14ac:dyDescent="0.2">
      <c r="J127" s="116"/>
    </row>
    <row r="128" spans="10:10" x14ac:dyDescent="0.2">
      <c r="J128" s="116"/>
    </row>
    <row r="129" spans="10:10" x14ac:dyDescent="0.2">
      <c r="J129" s="116"/>
    </row>
    <row r="130" spans="10:10" x14ac:dyDescent="0.2">
      <c r="J130" s="116"/>
    </row>
    <row r="131" spans="10:10" x14ac:dyDescent="0.2">
      <c r="J131" s="116"/>
    </row>
    <row r="132" spans="10:10" x14ac:dyDescent="0.2">
      <c r="J132" s="116"/>
    </row>
    <row r="133" spans="10:10" x14ac:dyDescent="0.2">
      <c r="J133" s="116"/>
    </row>
    <row r="134" spans="10:10" x14ac:dyDescent="0.2">
      <c r="J134" s="116"/>
    </row>
    <row r="135" spans="10:10" x14ac:dyDescent="0.2">
      <c r="J135" s="116"/>
    </row>
    <row r="136" spans="10:10" x14ac:dyDescent="0.2">
      <c r="J136" s="116"/>
    </row>
    <row r="137" spans="10:10" x14ac:dyDescent="0.2">
      <c r="J137" s="116"/>
    </row>
    <row r="138" spans="10:10" x14ac:dyDescent="0.2">
      <c r="J138" s="116"/>
    </row>
    <row r="139" spans="10:10" x14ac:dyDescent="0.2">
      <c r="J139" s="116"/>
    </row>
    <row r="140" spans="10:10" x14ac:dyDescent="0.2">
      <c r="J140" s="116"/>
    </row>
    <row r="141" spans="10:10" x14ac:dyDescent="0.2">
      <c r="J141" s="116"/>
    </row>
    <row r="142" spans="10:10" x14ac:dyDescent="0.2">
      <c r="J142" s="116"/>
    </row>
    <row r="143" spans="10:10" x14ac:dyDescent="0.2">
      <c r="J143" s="116"/>
    </row>
    <row r="144" spans="10:10" x14ac:dyDescent="0.2">
      <c r="J144" s="116"/>
    </row>
    <row r="145" spans="10:10" x14ac:dyDescent="0.2">
      <c r="J145" s="116"/>
    </row>
    <row r="146" spans="10:10" x14ac:dyDescent="0.2">
      <c r="J146" s="116"/>
    </row>
    <row r="147" spans="10:10" x14ac:dyDescent="0.2">
      <c r="J147" s="116"/>
    </row>
    <row r="148" spans="10:10" x14ac:dyDescent="0.2">
      <c r="J148" s="116"/>
    </row>
    <row r="149" spans="10:10" x14ac:dyDescent="0.2">
      <c r="J149" s="116"/>
    </row>
    <row r="150" spans="10:10" x14ac:dyDescent="0.2">
      <c r="J150" s="116"/>
    </row>
    <row r="151" spans="10:10" x14ac:dyDescent="0.2">
      <c r="J151" s="116"/>
    </row>
    <row r="152" spans="10:10" x14ac:dyDescent="0.2">
      <c r="J152" s="116"/>
    </row>
    <row r="153" spans="10:10" x14ac:dyDescent="0.2">
      <c r="J153" s="116"/>
    </row>
    <row r="154" spans="10:10" x14ac:dyDescent="0.2">
      <c r="J154" s="116"/>
    </row>
    <row r="155" spans="10:10" x14ac:dyDescent="0.2">
      <c r="J155" s="116"/>
    </row>
    <row r="156" spans="10:10" x14ac:dyDescent="0.2">
      <c r="J156" s="116"/>
    </row>
    <row r="157" spans="10:10" x14ac:dyDescent="0.2">
      <c r="J157" s="116"/>
    </row>
    <row r="158" spans="10:10" x14ac:dyDescent="0.2">
      <c r="J158" s="116"/>
    </row>
    <row r="159" spans="10:10" x14ac:dyDescent="0.2">
      <c r="J159" s="116"/>
    </row>
    <row r="160" spans="10:10" x14ac:dyDescent="0.2">
      <c r="J160" s="116"/>
    </row>
    <row r="161" spans="10:10" x14ac:dyDescent="0.2">
      <c r="J161" s="116"/>
    </row>
    <row r="162" spans="10:10" x14ac:dyDescent="0.2">
      <c r="J162" s="116"/>
    </row>
    <row r="163" spans="10:10" x14ac:dyDescent="0.2">
      <c r="J163" s="116"/>
    </row>
    <row r="164" spans="10:10" x14ac:dyDescent="0.2">
      <c r="J164" s="116"/>
    </row>
    <row r="165" spans="10:10" x14ac:dyDescent="0.2">
      <c r="J165" s="116"/>
    </row>
    <row r="166" spans="10:10" x14ac:dyDescent="0.2">
      <c r="J166" s="116"/>
    </row>
    <row r="167" spans="10:10" x14ac:dyDescent="0.2">
      <c r="J167" s="116"/>
    </row>
    <row r="168" spans="10:10" x14ac:dyDescent="0.2">
      <c r="J168" s="116"/>
    </row>
    <row r="169" spans="10:10" x14ac:dyDescent="0.2">
      <c r="J169" s="116"/>
    </row>
    <row r="170" spans="10:10" x14ac:dyDescent="0.2">
      <c r="J170" s="116"/>
    </row>
    <row r="171" spans="10:10" x14ac:dyDescent="0.2">
      <c r="J171" s="116"/>
    </row>
    <row r="172" spans="10:10" x14ac:dyDescent="0.2">
      <c r="J172" s="116"/>
    </row>
    <row r="173" spans="10:10" x14ac:dyDescent="0.2">
      <c r="J173" s="116"/>
    </row>
    <row r="174" spans="10:10" x14ac:dyDescent="0.2">
      <c r="J174" s="116"/>
    </row>
    <row r="175" spans="10:10" x14ac:dyDescent="0.2">
      <c r="J175" s="116"/>
    </row>
    <row r="176" spans="10:10" x14ac:dyDescent="0.2">
      <c r="J176" s="116"/>
    </row>
    <row r="177" spans="10:10" x14ac:dyDescent="0.2">
      <c r="J177" s="116"/>
    </row>
    <row r="178" spans="10:10" x14ac:dyDescent="0.2">
      <c r="J178" s="116"/>
    </row>
    <row r="179" spans="10:10" x14ac:dyDescent="0.2">
      <c r="J179" s="116"/>
    </row>
    <row r="180" spans="10:10" x14ac:dyDescent="0.2">
      <c r="J180" s="116"/>
    </row>
    <row r="181" spans="10:10" x14ac:dyDescent="0.2">
      <c r="J181" s="116"/>
    </row>
    <row r="182" spans="10:10" x14ac:dyDescent="0.2">
      <c r="J182" s="116"/>
    </row>
    <row r="183" spans="10:10" x14ac:dyDescent="0.2">
      <c r="J183" s="116"/>
    </row>
    <row r="184" spans="10:10" x14ac:dyDescent="0.2">
      <c r="J184" s="116"/>
    </row>
    <row r="185" spans="10:10" x14ac:dyDescent="0.2">
      <c r="J185" s="116"/>
    </row>
    <row r="186" spans="10:10" x14ac:dyDescent="0.2">
      <c r="J186" s="116"/>
    </row>
    <row r="187" spans="10:10" x14ac:dyDescent="0.2">
      <c r="J187" s="116"/>
    </row>
    <row r="188" spans="10:10" x14ac:dyDescent="0.2">
      <c r="J188" s="116"/>
    </row>
    <row r="189" spans="10:10" x14ac:dyDescent="0.2">
      <c r="J189" s="116"/>
    </row>
    <row r="190" spans="10:10" x14ac:dyDescent="0.2">
      <c r="J190" s="116"/>
    </row>
    <row r="191" spans="10:10" x14ac:dyDescent="0.2">
      <c r="J191" s="116"/>
    </row>
    <row r="192" spans="10:10" x14ac:dyDescent="0.2">
      <c r="J192" s="116"/>
    </row>
    <row r="193" spans="10:10" x14ac:dyDescent="0.2">
      <c r="J193" s="116"/>
    </row>
    <row r="194" spans="10:10" x14ac:dyDescent="0.2">
      <c r="J194" s="116"/>
    </row>
    <row r="195" spans="10:10" x14ac:dyDescent="0.2">
      <c r="J195" s="116"/>
    </row>
    <row r="196" spans="10:10" x14ac:dyDescent="0.2">
      <c r="J196" s="116"/>
    </row>
    <row r="197" spans="10:10" x14ac:dyDescent="0.2">
      <c r="J197" s="116"/>
    </row>
    <row r="198" spans="10:10" x14ac:dyDescent="0.2">
      <c r="J198" s="116"/>
    </row>
    <row r="199" spans="10:10" x14ac:dyDescent="0.2">
      <c r="J199" s="116"/>
    </row>
    <row r="200" spans="10:10" x14ac:dyDescent="0.2">
      <c r="J200" s="116"/>
    </row>
    <row r="201" spans="10:10" x14ac:dyDescent="0.2">
      <c r="J201" s="116"/>
    </row>
    <row r="202" spans="10:10" x14ac:dyDescent="0.2">
      <c r="J202" s="116"/>
    </row>
    <row r="203" spans="10:10" x14ac:dyDescent="0.2">
      <c r="J203" s="116"/>
    </row>
    <row r="204" spans="10:10" x14ac:dyDescent="0.2">
      <c r="J204" s="116"/>
    </row>
    <row r="205" spans="10:10" x14ac:dyDescent="0.2">
      <c r="J205" s="116"/>
    </row>
    <row r="206" spans="10:10" x14ac:dyDescent="0.2">
      <c r="J206" s="116"/>
    </row>
    <row r="207" spans="10:10" x14ac:dyDescent="0.2">
      <c r="J207" s="116"/>
    </row>
    <row r="208" spans="10:10" x14ac:dyDescent="0.2">
      <c r="J208" s="116"/>
    </row>
    <row r="209" spans="10:10" x14ac:dyDescent="0.2">
      <c r="J209" s="116"/>
    </row>
    <row r="210" spans="10:10" x14ac:dyDescent="0.2">
      <c r="J210" s="116"/>
    </row>
    <row r="211" spans="10:10" x14ac:dyDescent="0.2">
      <c r="J211" s="116"/>
    </row>
    <row r="212" spans="10:10" x14ac:dyDescent="0.2">
      <c r="J212" s="116"/>
    </row>
    <row r="213" spans="10:10" x14ac:dyDescent="0.2">
      <c r="J213" s="116"/>
    </row>
    <row r="214" spans="10:10" x14ac:dyDescent="0.2">
      <c r="J214" s="116"/>
    </row>
    <row r="215" spans="10:10" x14ac:dyDescent="0.2">
      <c r="J215" s="116"/>
    </row>
    <row r="216" spans="10:10" x14ac:dyDescent="0.2">
      <c r="J216" s="116"/>
    </row>
    <row r="217" spans="10:10" x14ac:dyDescent="0.2">
      <c r="J217" s="116"/>
    </row>
    <row r="218" spans="10:10" x14ac:dyDescent="0.2">
      <c r="J218" s="116"/>
    </row>
    <row r="219" spans="10:10" x14ac:dyDescent="0.2">
      <c r="J219" s="116"/>
    </row>
    <row r="220" spans="10:10" x14ac:dyDescent="0.2">
      <c r="J220" s="116"/>
    </row>
    <row r="221" spans="10:10" x14ac:dyDescent="0.2">
      <c r="J221" s="116"/>
    </row>
    <row r="222" spans="10:10" x14ac:dyDescent="0.2">
      <c r="J222" s="116"/>
    </row>
    <row r="223" spans="10:10" x14ac:dyDescent="0.2">
      <c r="J223" s="116"/>
    </row>
    <row r="224" spans="10:10" x14ac:dyDescent="0.2">
      <c r="J224" s="116"/>
    </row>
    <row r="225" spans="10:10" x14ac:dyDescent="0.2">
      <c r="J225" s="116"/>
    </row>
    <row r="226" spans="10:10" x14ac:dyDescent="0.2">
      <c r="J226" s="116"/>
    </row>
    <row r="227" spans="10:10" x14ac:dyDescent="0.2">
      <c r="J227" s="116"/>
    </row>
    <row r="228" spans="10:10" x14ac:dyDescent="0.2">
      <c r="J228" s="116"/>
    </row>
    <row r="229" spans="10:10" x14ac:dyDescent="0.2">
      <c r="J229" s="116"/>
    </row>
    <row r="230" spans="10:10" x14ac:dyDescent="0.2">
      <c r="J230" s="116"/>
    </row>
    <row r="231" spans="10:10" x14ac:dyDescent="0.2">
      <c r="J231" s="116"/>
    </row>
    <row r="232" spans="10:10" x14ac:dyDescent="0.2">
      <c r="J232" s="116"/>
    </row>
    <row r="233" spans="10:10" x14ac:dyDescent="0.2">
      <c r="J233" s="116"/>
    </row>
    <row r="234" spans="10:10" x14ac:dyDescent="0.2">
      <c r="J234" s="116"/>
    </row>
    <row r="235" spans="10:10" x14ac:dyDescent="0.2">
      <c r="J235" s="116"/>
    </row>
    <row r="236" spans="10:10" x14ac:dyDescent="0.2">
      <c r="J236" s="116"/>
    </row>
    <row r="237" spans="10:10" x14ac:dyDescent="0.2">
      <c r="J237" s="116"/>
    </row>
    <row r="238" spans="10:10" x14ac:dyDescent="0.2">
      <c r="J238" s="116"/>
    </row>
    <row r="239" spans="10:10" x14ac:dyDescent="0.2">
      <c r="J239" s="116"/>
    </row>
    <row r="240" spans="10:10" x14ac:dyDescent="0.2">
      <c r="J240" s="116"/>
    </row>
    <row r="241" spans="10:10" x14ac:dyDescent="0.2">
      <c r="J241" s="116"/>
    </row>
    <row r="242" spans="10:10" x14ac:dyDescent="0.2">
      <c r="J242" s="116"/>
    </row>
    <row r="243" spans="10:10" x14ac:dyDescent="0.2">
      <c r="J243" s="116"/>
    </row>
    <row r="244" spans="10:10" x14ac:dyDescent="0.2">
      <c r="J244" s="116"/>
    </row>
    <row r="245" spans="10:10" x14ac:dyDescent="0.2">
      <c r="J245" s="116"/>
    </row>
    <row r="246" spans="10:10" x14ac:dyDescent="0.2">
      <c r="J246" s="116"/>
    </row>
    <row r="247" spans="10:10" x14ac:dyDescent="0.2">
      <c r="J247" s="116"/>
    </row>
    <row r="248" spans="10:10" x14ac:dyDescent="0.2">
      <c r="J248" s="116"/>
    </row>
    <row r="249" spans="10:10" x14ac:dyDescent="0.2">
      <c r="J249" s="116"/>
    </row>
    <row r="250" spans="10:10" x14ac:dyDescent="0.2">
      <c r="J250" s="116"/>
    </row>
    <row r="251" spans="10:10" x14ac:dyDescent="0.2">
      <c r="J251" s="116"/>
    </row>
    <row r="252" spans="10:10" x14ac:dyDescent="0.2">
      <c r="J252" s="116"/>
    </row>
    <row r="253" spans="10:10" x14ac:dyDescent="0.2">
      <c r="J253" s="116"/>
    </row>
    <row r="254" spans="10:10" x14ac:dyDescent="0.2">
      <c r="J254" s="116"/>
    </row>
    <row r="255" spans="10:10" x14ac:dyDescent="0.2">
      <c r="J255" s="116"/>
    </row>
    <row r="256" spans="10:10" x14ac:dyDescent="0.2">
      <c r="J256" s="116"/>
    </row>
    <row r="257" spans="10:10" x14ac:dyDescent="0.2">
      <c r="J257" s="116"/>
    </row>
    <row r="258" spans="10:10" x14ac:dyDescent="0.2">
      <c r="J258" s="116"/>
    </row>
    <row r="259" spans="10:10" x14ac:dyDescent="0.2">
      <c r="J259" s="116"/>
    </row>
    <row r="260" spans="10:10" x14ac:dyDescent="0.2">
      <c r="J260" s="116"/>
    </row>
    <row r="261" spans="10:10" x14ac:dyDescent="0.2">
      <c r="J261" s="116"/>
    </row>
    <row r="262" spans="10:10" x14ac:dyDescent="0.2">
      <c r="J262" s="116"/>
    </row>
    <row r="263" spans="10:10" x14ac:dyDescent="0.2">
      <c r="J263" s="116"/>
    </row>
    <row r="264" spans="10:10" x14ac:dyDescent="0.2">
      <c r="J264" s="116"/>
    </row>
    <row r="265" spans="10:10" x14ac:dyDescent="0.2">
      <c r="J265" s="116"/>
    </row>
    <row r="266" spans="10:10" x14ac:dyDescent="0.2">
      <c r="J266" s="116"/>
    </row>
    <row r="267" spans="10:10" x14ac:dyDescent="0.2">
      <c r="J267" s="116"/>
    </row>
    <row r="268" spans="10:10" x14ac:dyDescent="0.2">
      <c r="J268" s="116"/>
    </row>
    <row r="269" spans="10:10" x14ac:dyDescent="0.2">
      <c r="J269" s="116"/>
    </row>
    <row r="270" spans="10:10" x14ac:dyDescent="0.2">
      <c r="J270" s="116"/>
    </row>
    <row r="271" spans="10:10" x14ac:dyDescent="0.2">
      <c r="J271" s="116"/>
    </row>
    <row r="272" spans="10:10" x14ac:dyDescent="0.2">
      <c r="J272" s="116"/>
    </row>
    <row r="273" spans="10:10" x14ac:dyDescent="0.2">
      <c r="J273" s="116"/>
    </row>
    <row r="274" spans="10:10" x14ac:dyDescent="0.2">
      <c r="J274" s="116"/>
    </row>
    <row r="275" spans="10:10" x14ac:dyDescent="0.2">
      <c r="J275" s="116"/>
    </row>
    <row r="276" spans="10:10" x14ac:dyDescent="0.2">
      <c r="J276" s="116"/>
    </row>
    <row r="277" spans="10:10" x14ac:dyDescent="0.2">
      <c r="J277" s="116"/>
    </row>
    <row r="278" spans="10:10" x14ac:dyDescent="0.2">
      <c r="J278" s="116"/>
    </row>
    <row r="279" spans="10:10" x14ac:dyDescent="0.2">
      <c r="J279" s="116"/>
    </row>
    <row r="280" spans="10:10" x14ac:dyDescent="0.2">
      <c r="J280" s="116"/>
    </row>
    <row r="281" spans="10:10" x14ac:dyDescent="0.2">
      <c r="J281" s="116"/>
    </row>
    <row r="282" spans="10:10" x14ac:dyDescent="0.2">
      <c r="J282" s="116"/>
    </row>
    <row r="283" spans="10:10" x14ac:dyDescent="0.2">
      <c r="J283" s="116"/>
    </row>
    <row r="284" spans="10:10" x14ac:dyDescent="0.2">
      <c r="J284" s="116"/>
    </row>
    <row r="285" spans="10:10" x14ac:dyDescent="0.2">
      <c r="J285" s="116"/>
    </row>
    <row r="286" spans="10:10" x14ac:dyDescent="0.2">
      <c r="J286" s="116"/>
    </row>
    <row r="287" spans="10:10" x14ac:dyDescent="0.2">
      <c r="J287" s="116"/>
    </row>
    <row r="288" spans="10:10" x14ac:dyDescent="0.2">
      <c r="J288" s="116"/>
    </row>
    <row r="289" spans="10:10" x14ac:dyDescent="0.2">
      <c r="J289" s="116"/>
    </row>
    <row r="290" spans="10:10" x14ac:dyDescent="0.2">
      <c r="J290" s="116"/>
    </row>
    <row r="291" spans="10:10" x14ac:dyDescent="0.2">
      <c r="J291" s="116"/>
    </row>
    <row r="292" spans="10:10" x14ac:dyDescent="0.2">
      <c r="J292" s="116"/>
    </row>
    <row r="293" spans="10:10" x14ac:dyDescent="0.2">
      <c r="J293" s="116"/>
    </row>
    <row r="294" spans="10:10" x14ac:dyDescent="0.2">
      <c r="J294" s="116"/>
    </row>
    <row r="295" spans="10:10" x14ac:dyDescent="0.2">
      <c r="J295" s="116"/>
    </row>
    <row r="296" spans="10:10" x14ac:dyDescent="0.2">
      <c r="J296" s="116"/>
    </row>
    <row r="297" spans="10:10" x14ac:dyDescent="0.2">
      <c r="J297" s="116"/>
    </row>
    <row r="298" spans="10:10" x14ac:dyDescent="0.2">
      <c r="J298" s="116"/>
    </row>
    <row r="299" spans="10:10" x14ac:dyDescent="0.2">
      <c r="J299" s="116"/>
    </row>
    <row r="300" spans="10:10" x14ac:dyDescent="0.2">
      <c r="J300" s="116"/>
    </row>
    <row r="301" spans="10:10" x14ac:dyDescent="0.2">
      <c r="J301" s="116"/>
    </row>
    <row r="302" spans="10:10" x14ac:dyDescent="0.2">
      <c r="J302" s="116"/>
    </row>
    <row r="303" spans="10:10" x14ac:dyDescent="0.2">
      <c r="J303" s="116"/>
    </row>
    <row r="304" spans="10:10" x14ac:dyDescent="0.2">
      <c r="J304" s="116"/>
    </row>
    <row r="305" spans="10:10" x14ac:dyDescent="0.2">
      <c r="J305" s="116"/>
    </row>
    <row r="306" spans="10:10" x14ac:dyDescent="0.2">
      <c r="J306" s="116"/>
    </row>
    <row r="307" spans="10:10" x14ac:dyDescent="0.2">
      <c r="J307" s="116"/>
    </row>
    <row r="308" spans="10:10" x14ac:dyDescent="0.2">
      <c r="J308" s="116"/>
    </row>
    <row r="309" spans="10:10" x14ac:dyDescent="0.2">
      <c r="J309" s="116"/>
    </row>
    <row r="310" spans="10:10" x14ac:dyDescent="0.2">
      <c r="J310" s="116"/>
    </row>
    <row r="311" spans="10:10" x14ac:dyDescent="0.2">
      <c r="J311" s="116"/>
    </row>
    <row r="312" spans="10:10" x14ac:dyDescent="0.2">
      <c r="J312" s="116"/>
    </row>
    <row r="313" spans="10:10" x14ac:dyDescent="0.2">
      <c r="J313" s="116"/>
    </row>
    <row r="314" spans="10:10" x14ac:dyDescent="0.2">
      <c r="J314" s="116"/>
    </row>
    <row r="315" spans="10:10" x14ac:dyDescent="0.2">
      <c r="J315" s="116"/>
    </row>
    <row r="316" spans="10:10" x14ac:dyDescent="0.2">
      <c r="J316" s="116"/>
    </row>
    <row r="317" spans="10:10" x14ac:dyDescent="0.2">
      <c r="J317" s="116"/>
    </row>
    <row r="318" spans="10:10" x14ac:dyDescent="0.2">
      <c r="J318" s="116"/>
    </row>
    <row r="319" spans="10:10" x14ac:dyDescent="0.2">
      <c r="J319" s="116"/>
    </row>
    <row r="320" spans="10:10" x14ac:dyDescent="0.2">
      <c r="J320" s="116"/>
    </row>
    <row r="321" spans="10:10" x14ac:dyDescent="0.2">
      <c r="J321" s="116"/>
    </row>
    <row r="322" spans="10:10" x14ac:dyDescent="0.2">
      <c r="J322" s="116"/>
    </row>
    <row r="323" spans="10:10" x14ac:dyDescent="0.2">
      <c r="J323" s="116"/>
    </row>
    <row r="324" spans="10:10" x14ac:dyDescent="0.2">
      <c r="J324" s="116"/>
    </row>
    <row r="325" spans="10:10" x14ac:dyDescent="0.2">
      <c r="J325" s="116"/>
    </row>
    <row r="326" spans="10:10" x14ac:dyDescent="0.2">
      <c r="J326" s="116"/>
    </row>
  </sheetData>
  <mergeCells count="19">
    <mergeCell ref="A6:I6"/>
    <mergeCell ref="A7:F7"/>
    <mergeCell ref="I8:I9"/>
    <mergeCell ref="J8:J9"/>
    <mergeCell ref="K8:K9"/>
    <mergeCell ref="C8:C9"/>
    <mergeCell ref="D8:D9"/>
    <mergeCell ref="E8:E9"/>
    <mergeCell ref="A10:F10"/>
    <mergeCell ref="A12:F12"/>
    <mergeCell ref="Q8:Q9"/>
    <mergeCell ref="A8:A9"/>
    <mergeCell ref="B8:B9"/>
    <mergeCell ref="F8:F9"/>
    <mergeCell ref="G8:G9"/>
    <mergeCell ref="M8:O8"/>
    <mergeCell ref="H8:H9"/>
    <mergeCell ref="L8:L9"/>
    <mergeCell ref="P8:P9"/>
  </mergeCells>
  <phoneticPr fontId="0" type="noConversion"/>
  <pageMargins left="0.78740157480314965" right="0.78740157480314965" top="0.6692913385826772" bottom="0.86614173228346458" header="0.27559055118110237" footer="0.39370078740157483"/>
  <pageSetup paperSize="9" scale="60" firstPageNumber="16" orientation="landscape" useFirstPageNumber="1" r:id="rId1"/>
  <headerFooter alignWithMargins="0">
    <oddFooter>&amp;L&amp;"Arial,Kurzíva"Zastupitelstvo Olomouckého kraje 27-04-2012
30. Aktualizace plánu investičních akcí na rok 2012
Příloha č. 2: Financování nových investičních akcí&amp;RStrana &amp;P (celkem 16)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10</vt:i4>
      </vt:variant>
    </vt:vector>
  </HeadingPairs>
  <TitlesOfParts>
    <vt:vector size="17" baseType="lpstr">
      <vt:lpstr>Souhrn (2)</vt:lpstr>
      <vt:lpstr>Souhrn</vt:lpstr>
      <vt:lpstr>Š-PD</vt:lpstr>
      <vt:lpstr>Sociální-Stavební</vt:lpstr>
      <vt:lpstr>Kultura-PD</vt:lpstr>
      <vt:lpstr>Doprava-PD</vt:lpstr>
      <vt:lpstr>Zdrav.-nájem</vt:lpstr>
      <vt:lpstr>'Kultura-PD'!Názvy_tisku</vt:lpstr>
      <vt:lpstr>'Sociální-Stavební'!Názvy_tisku</vt:lpstr>
      <vt:lpstr>'Š-PD'!Názvy_tisku</vt:lpstr>
      <vt:lpstr>'Doprava-PD'!Oblast_tisku</vt:lpstr>
      <vt:lpstr>'Kultura-PD'!Oblast_tisku</vt:lpstr>
      <vt:lpstr>'Sociální-Stavební'!Oblast_tisku</vt:lpstr>
      <vt:lpstr>Souhrn!Oblast_tisku</vt:lpstr>
      <vt:lpstr>'Souhrn (2)'!Oblast_tisku</vt:lpstr>
      <vt:lpstr>'Š-PD'!Oblast_tisku</vt:lpstr>
      <vt:lpstr>'Zdrav.-nájem'!Oblast_tisku</vt:lpstr>
    </vt:vector>
  </TitlesOfParts>
  <Company>SSOK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Foltynek</dc:creator>
  <cp:lastModifiedBy>Dresslerová Veronika</cp:lastModifiedBy>
  <cp:lastPrinted>2012-04-04T08:32:21Z</cp:lastPrinted>
  <dcterms:created xsi:type="dcterms:W3CDTF">2009-04-24T12:50:08Z</dcterms:created>
  <dcterms:modified xsi:type="dcterms:W3CDTF">2012-04-05T11:29:42Z</dcterms:modified>
</cp:coreProperties>
</file>